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23" i="1"/>
  <c r="D128" s="1"/>
  <c r="J120"/>
  <c r="I120"/>
  <c r="H120"/>
  <c r="F120"/>
  <c r="E120"/>
  <c r="D120"/>
  <c r="C120"/>
  <c r="B120"/>
  <c r="J112"/>
  <c r="I112"/>
  <c r="H112"/>
  <c r="G112"/>
  <c r="F112"/>
  <c r="E112"/>
  <c r="D112"/>
  <c r="C112"/>
  <c r="B112"/>
  <c r="J104"/>
  <c r="I104"/>
  <c r="H104"/>
  <c r="G104"/>
  <c r="F104"/>
  <c r="E104"/>
  <c r="D104"/>
  <c r="C104"/>
  <c r="B104"/>
  <c r="J96"/>
  <c r="I96"/>
  <c r="H96"/>
  <c r="G96"/>
  <c r="F96"/>
  <c r="E96"/>
  <c r="D96"/>
  <c r="C96"/>
  <c r="B96"/>
  <c r="J88"/>
  <c r="I88"/>
  <c r="H88"/>
  <c r="G88"/>
  <c r="F88"/>
  <c r="E88"/>
  <c r="D88"/>
  <c r="C88"/>
  <c r="B88"/>
  <c r="J80"/>
  <c r="J121" s="1"/>
  <c r="I80"/>
  <c r="I121" s="1"/>
  <c r="H80"/>
  <c r="H121" s="1"/>
  <c r="G80"/>
  <c r="F80"/>
  <c r="F121" s="1"/>
  <c r="E80"/>
  <c r="E121" s="1"/>
  <c r="D80"/>
  <c r="D121" s="1"/>
  <c r="C80"/>
  <c r="C121" s="1"/>
  <c r="B80"/>
  <c r="B121" s="1"/>
  <c r="J70"/>
  <c r="I70"/>
  <c r="H70"/>
  <c r="G70"/>
  <c r="F70"/>
  <c r="E70"/>
  <c r="D70"/>
  <c r="C70"/>
  <c r="B70"/>
  <c r="J62"/>
  <c r="I62"/>
  <c r="H62"/>
  <c r="G62"/>
  <c r="F62"/>
  <c r="E62"/>
  <c r="D62"/>
  <c r="C62"/>
  <c r="B62"/>
  <c r="D55"/>
  <c r="J54"/>
  <c r="I54"/>
  <c r="H54"/>
  <c r="G54"/>
  <c r="F54"/>
  <c r="E54"/>
  <c r="D54"/>
  <c r="C54"/>
  <c r="J45"/>
  <c r="I45"/>
  <c r="H45"/>
  <c r="G45"/>
  <c r="F45"/>
  <c r="E45"/>
  <c r="D45"/>
  <c r="C45"/>
  <c r="B45"/>
  <c r="J37"/>
  <c r="I37"/>
  <c r="H37"/>
  <c r="G37"/>
  <c r="F37"/>
  <c r="E37"/>
  <c r="D37"/>
  <c r="C37"/>
  <c r="B37"/>
  <c r="J28"/>
  <c r="J122" s="1"/>
  <c r="J123" s="1"/>
  <c r="J124" s="1"/>
  <c r="I28"/>
  <c r="I71" s="1"/>
  <c r="H28"/>
  <c r="H122" s="1"/>
  <c r="H123" s="1"/>
  <c r="H124" s="1"/>
  <c r="G28"/>
  <c r="G71" s="1"/>
  <c r="F28"/>
  <c r="F71" s="1"/>
  <c r="E28"/>
  <c r="E71" s="1"/>
  <c r="D28"/>
  <c r="D122" s="1"/>
  <c r="D123" s="1"/>
  <c r="D124" s="1"/>
  <c r="C28"/>
  <c r="C71" s="1"/>
  <c r="B28"/>
  <c r="B71" s="1"/>
  <c r="D71" l="1"/>
  <c r="H71"/>
  <c r="J71"/>
  <c r="C122"/>
  <c r="C123" s="1"/>
  <c r="C124" s="1"/>
  <c r="E122"/>
  <c r="E123" s="1"/>
  <c r="E124" s="1"/>
  <c r="I122"/>
  <c r="I123" s="1"/>
  <c r="I124" s="1"/>
  <c r="F124"/>
</calcChain>
</file>

<file path=xl/sharedStrings.xml><?xml version="1.0" encoding="utf-8"?>
<sst xmlns="http://schemas.openxmlformats.org/spreadsheetml/2006/main" count="171" uniqueCount="96">
  <si>
    <t>Примерное 2-х недельное меню на горячее питание 
для учащихся с 5 по 11 класс (12 лет и старше), завтрак стоимостью 121 руб. 74 коп.,
для муниципальных общеобразовательных школ 
 2026 г.</t>
  </si>
  <si>
    <t xml:space="preserve">Примерное 2-х недельное меню на горячее питание </t>
  </si>
  <si>
    <t xml:space="preserve">для учащихся с 1 по 4 класс (7-11 лет), завтрак стоимостью 102 руб. 60 коп., обед 143 руб. 53 коп. </t>
  </si>
  <si>
    <t xml:space="preserve">для муниципальных общеобразовательных школ </t>
  </si>
  <si>
    <t>Наименование дней недели, блюд</t>
  </si>
  <si>
    <t>Масса порции</t>
  </si>
  <si>
    <t>Пищевые вещества (г)</t>
  </si>
  <si>
    <t>Энергетическая ценность (ккал)</t>
  </si>
  <si>
    <t>Витамины (мг)</t>
  </si>
  <si>
    <t>Минеральные 
вещества (мг)</t>
  </si>
  <si>
    <t>№ рец.</t>
  </si>
  <si>
    <t>Б</t>
  </si>
  <si>
    <t>Ж</t>
  </si>
  <si>
    <t>У</t>
  </si>
  <si>
    <t>В1</t>
  </si>
  <si>
    <t>В2</t>
  </si>
  <si>
    <t>С</t>
  </si>
  <si>
    <t>Са</t>
  </si>
  <si>
    <t>День 1/неделя 1: Понедельник</t>
  </si>
  <si>
    <t>Завтрак</t>
  </si>
  <si>
    <t xml:space="preserve"> Каша молочная</t>
  </si>
  <si>
    <t>Масло ( порциями)</t>
  </si>
  <si>
    <t>Сыр (порциями)</t>
  </si>
  <si>
    <t>15М</t>
  </si>
  <si>
    <t>Фрукты по сезону</t>
  </si>
  <si>
    <t>338М</t>
  </si>
  <si>
    <t>Чай фруктовый</t>
  </si>
  <si>
    <t>382М</t>
  </si>
  <si>
    <t>Батон домашний</t>
  </si>
  <si>
    <t>ТТК 1</t>
  </si>
  <si>
    <t>Итого за Завтрак</t>
  </si>
  <si>
    <t>День 2/неделя 1: Вторник</t>
  </si>
  <si>
    <t>Закуска из овощей по сезону</t>
  </si>
  <si>
    <t xml:space="preserve">Плов из филе птицы </t>
  </si>
  <si>
    <t>291М</t>
  </si>
  <si>
    <t>Какао с молоком</t>
  </si>
  <si>
    <t>ТТК1</t>
  </si>
  <si>
    <t>День 3/неделя 1: Среда</t>
  </si>
  <si>
    <t xml:space="preserve">Котлеты, биточки (особые) </t>
  </si>
  <si>
    <t>269М</t>
  </si>
  <si>
    <t>Каша рассыпчатая, пшенная</t>
  </si>
  <si>
    <t>171/302М</t>
  </si>
  <si>
    <t xml:space="preserve">Чай с лимоном </t>
  </si>
  <si>
    <t>377М</t>
  </si>
  <si>
    <t>День 4/неделя 1: Четверг</t>
  </si>
  <si>
    <t>Запеканка из творога с наполнителем (яблоком или с морковью)</t>
  </si>
  <si>
    <t>428Т</t>
  </si>
  <si>
    <t xml:space="preserve">Чай  с сах </t>
  </si>
  <si>
    <t>376 М</t>
  </si>
  <si>
    <t>День 5/неделя 1: Пятница</t>
  </si>
  <si>
    <t>Гуляш мясной</t>
  </si>
  <si>
    <t>260М</t>
  </si>
  <si>
    <t>Каша рассыпчатая, пшеничная</t>
  </si>
  <si>
    <t>783П</t>
  </si>
  <si>
    <t>День 6/неделя 1: Суббота</t>
  </si>
  <si>
    <t>Шницель из филе птицы</t>
  </si>
  <si>
    <t>54-24м</t>
  </si>
  <si>
    <t>Каша рассыпчатая, ячневая</t>
  </si>
  <si>
    <t>Итого за неделю в среднем завтрак</t>
  </si>
  <si>
    <t>День 1/неделя 2: Понедельник</t>
  </si>
  <si>
    <t xml:space="preserve">Каша  молочная </t>
  </si>
  <si>
    <t>175М</t>
  </si>
  <si>
    <t>Яйцо вареное</t>
  </si>
  <si>
    <t>209М</t>
  </si>
  <si>
    <t>783Т</t>
  </si>
  <si>
    <t>День 2/неделя 2: Вторник</t>
  </si>
  <si>
    <t>Пудинг из творога</t>
  </si>
  <si>
    <t>222/327/326М</t>
  </si>
  <si>
    <t>Чай с сахаром</t>
  </si>
  <si>
    <t>375/376М</t>
  </si>
  <si>
    <t>День 3/неделя 2: Среда</t>
  </si>
  <si>
    <t xml:space="preserve">Котлеты рубленные  (филе) </t>
  </si>
  <si>
    <t>295М</t>
  </si>
  <si>
    <t>Каша рассыпчатая, гречневая</t>
  </si>
  <si>
    <t>Кофейный напиток с молоком</t>
  </si>
  <si>
    <t>379М</t>
  </si>
  <si>
    <t>День 4/неделя 2: Чеверг</t>
  </si>
  <si>
    <t>Тефтели мясные с соусом  (2-й вариант)</t>
  </si>
  <si>
    <t>279/331М</t>
  </si>
  <si>
    <t>Макаронные изделия отварные</t>
  </si>
  <si>
    <t>202/309М</t>
  </si>
  <si>
    <t>День 5/неделя 2: Пятница</t>
  </si>
  <si>
    <t>Курица тушеная с овощами</t>
  </si>
  <si>
    <t>54-25м</t>
  </si>
  <si>
    <t>Каша пшеничная рассыпчатая</t>
  </si>
  <si>
    <t>День 6/неделя 2: Суббота</t>
  </si>
  <si>
    <t>Поджарка</t>
  </si>
  <si>
    <t>511Т</t>
  </si>
  <si>
    <t>Каша пшенная рассыпчатая</t>
  </si>
  <si>
    <t>Итого за завтрак</t>
  </si>
  <si>
    <t>Среднее значение за завтрак</t>
  </si>
  <si>
    <t xml:space="preserve">Выполнение СанПиН 2020 </t>
  </si>
  <si>
    <t xml:space="preserve">Потребность в пищевых веществах для обучающихся  11 лет и старше по проекту СанПиН 2020 </t>
  </si>
  <si>
    <t>Распределение ЭЦ</t>
  </si>
  <si>
    <t>Норма</t>
  </si>
  <si>
    <t>20-25%</t>
  </si>
</sst>
</file>

<file path=xl/styles.xml><?xml version="1.0" encoding="utf-8"?>
<styleSheet xmlns="http://schemas.openxmlformats.org/spreadsheetml/2006/main">
  <numFmts count="3">
    <numFmt numFmtId="164" formatCode="0\М"/>
    <numFmt numFmtId="165" formatCode="0&quot;М/ссж&quot;"/>
    <numFmt numFmtId="166" formatCode="0.0"/>
  </numFmts>
  <fonts count="19">
    <font>
      <sz val="10"/>
      <color theme="1"/>
      <name val="Calibri"/>
      <family val="2"/>
      <charset val="204"/>
    </font>
    <font>
      <sz val="8"/>
      <name val="Arial"/>
      <family val="2"/>
      <charset val="1"/>
    </font>
    <font>
      <sz val="12"/>
      <name val="Calibri"/>
      <family val="2"/>
      <charset val="204"/>
    </font>
    <font>
      <sz val="12"/>
      <name val="Times New Roman"/>
      <family val="1"/>
      <charset val="1"/>
    </font>
    <font>
      <b/>
      <sz val="14"/>
      <name val="Times New Roman"/>
      <family val="1"/>
      <charset val="1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2"/>
      <charset val="1"/>
    </font>
    <font>
      <b/>
      <sz val="10"/>
      <name val="Times New Roman"/>
      <family val="2"/>
      <charset val="1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2"/>
      <charset val="1"/>
    </font>
    <font>
      <sz val="11"/>
      <name val="Times New Roman"/>
      <family val="2"/>
      <charset val="1"/>
    </font>
    <font>
      <i/>
      <sz val="11"/>
      <name val="Times New Roman"/>
      <family val="2"/>
      <charset val="1"/>
    </font>
    <font>
      <sz val="11"/>
      <name val="Times New Roman"/>
      <family val="1"/>
      <charset val="204"/>
    </font>
    <font>
      <b/>
      <sz val="11"/>
      <color theme="1"/>
      <name val="Times New Roman"/>
      <family val="2"/>
      <charset val="1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11" fillId="0" borderId="10" xfId="0" applyFont="1" applyBorder="1" applyAlignment="1" applyProtection="1">
      <alignment horizontal="left" vertical="center" wrapText="1"/>
    </xf>
    <xf numFmtId="0" fontId="11" fillId="0" borderId="7" xfId="0" applyFont="1" applyBorder="1" applyAlignment="1" applyProtection="1">
      <alignment horizontal="left" vertical="center" wrapText="1"/>
    </xf>
    <xf numFmtId="0" fontId="11" fillId="0" borderId="5" xfId="0" applyFont="1" applyBorder="1" applyAlignment="1" applyProtection="1">
      <alignment horizontal="left" vertical="center" wrapText="1"/>
    </xf>
    <xf numFmtId="0" fontId="11" fillId="0" borderId="1" xfId="0" applyFont="1" applyBorder="1" applyAlignment="1" applyProtection="1">
      <alignment horizontal="left" vertical="center" wrapText="1"/>
    </xf>
    <xf numFmtId="0" fontId="11" fillId="0" borderId="2" xfId="0" applyFont="1" applyBorder="1" applyAlignment="1" applyProtection="1">
      <alignment horizontal="left" vertical="center" wrapText="1"/>
    </xf>
    <xf numFmtId="0" fontId="17" fillId="0" borderId="1" xfId="2" applyFont="1" applyBorder="1" applyAlignment="1" applyProtection="1">
      <alignment horizontal="left" vertical="center" wrapText="1"/>
    </xf>
    <xf numFmtId="0" fontId="12" fillId="0" borderId="1" xfId="2" applyFont="1" applyBorder="1" applyAlignment="1" applyProtection="1">
      <alignment horizontal="center" vertical="center" wrapText="1"/>
    </xf>
    <xf numFmtId="0" fontId="12" fillId="2" borderId="1" xfId="2" applyFont="1" applyFill="1" applyBorder="1" applyAlignment="1" applyProtection="1">
      <alignment horizontal="center" vertical="center" wrapText="1"/>
    </xf>
    <xf numFmtId="0" fontId="11" fillId="0" borderId="1" xfId="2" applyFont="1" applyBorder="1" applyAlignment="1" applyProtection="1">
      <alignment horizontal="left" vertical="center" wrapText="1"/>
    </xf>
    <xf numFmtId="2" fontId="8" fillId="0" borderId="1" xfId="2" applyNumberFormat="1" applyFont="1" applyBorder="1" applyAlignment="1" applyProtection="1">
      <alignment horizontal="center" vertical="center" wrapText="1"/>
    </xf>
    <xf numFmtId="1" fontId="8" fillId="0" borderId="1" xfId="2" applyNumberFormat="1" applyFont="1" applyBorder="1" applyAlignment="1" applyProtection="1">
      <alignment horizontal="center" vertical="center" wrapText="1"/>
    </xf>
    <xf numFmtId="0" fontId="8" fillId="0" borderId="1" xfId="2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/>
    </xf>
    <xf numFmtId="0" fontId="2" fillId="0" borderId="0" xfId="0" applyFont="1" applyAlignment="1" applyProtection="1"/>
    <xf numFmtId="1" fontId="2" fillId="0" borderId="0" xfId="0" applyNumberFormat="1" applyFont="1" applyAlignment="1" applyProtection="1">
      <alignment horizontal="center"/>
    </xf>
    <xf numFmtId="2" fontId="2" fillId="0" borderId="0" xfId="0" applyNumberFormat="1" applyFont="1" applyAlignment="1" applyProtection="1"/>
    <xf numFmtId="0" fontId="3" fillId="0" borderId="0" xfId="0" applyFont="1" applyAlignment="1" applyProtection="1"/>
    <xf numFmtId="0" fontId="4" fillId="0" borderId="0" xfId="0" applyFont="1" applyAlignment="1" applyProtection="1"/>
    <xf numFmtId="0" fontId="2" fillId="0" borderId="0" xfId="0" applyFont="1" applyAlignment="1" applyProtection="1">
      <alignment horizontal="right"/>
    </xf>
    <xf numFmtId="1" fontId="2" fillId="0" borderId="0" xfId="0" applyNumberFormat="1" applyFont="1" applyAlignment="1" applyProtection="1"/>
    <xf numFmtId="2" fontId="3" fillId="0" borderId="0" xfId="0" applyNumberFormat="1" applyFont="1" applyAlignment="1" applyProtection="1"/>
    <xf numFmtId="0" fontId="5" fillId="0" borderId="0" xfId="0" applyFont="1" applyBorder="1" applyAlignment="1" applyProtection="1"/>
    <xf numFmtId="0" fontId="3" fillId="0" borderId="0" xfId="0" applyFont="1" applyBorder="1" applyAlignment="1" applyProtection="1"/>
    <xf numFmtId="0" fontId="5" fillId="0" borderId="0" xfId="0" applyFont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2" fontId="8" fillId="0" borderId="1" xfId="2" applyNumberFormat="1" applyFont="1" applyBorder="1" applyAlignment="1" applyProtection="1">
      <alignment horizontal="center" vertical="center" wrapText="1"/>
    </xf>
    <xf numFmtId="2" fontId="9" fillId="0" borderId="1" xfId="2" applyNumberFormat="1" applyFont="1" applyBorder="1" applyAlignment="1" applyProtection="1">
      <alignment vertical="center" wrapText="1"/>
    </xf>
    <xf numFmtId="0" fontId="2" fillId="2" borderId="0" xfId="0" applyFont="1" applyFill="1" applyAlignment="1" applyProtection="1"/>
    <xf numFmtId="0" fontId="10" fillId="0" borderId="0" xfId="0" applyFont="1" applyAlignment="1" applyProtection="1"/>
    <xf numFmtId="0" fontId="13" fillId="0" borderId="1" xfId="3" applyFont="1" applyBorder="1" applyAlignment="1" applyProtection="1">
      <alignment horizontal="left" vertical="center" wrapText="1"/>
    </xf>
    <xf numFmtId="1" fontId="13" fillId="2" borderId="1" xfId="3" applyNumberFormat="1" applyFont="1" applyFill="1" applyBorder="1" applyAlignment="1" applyProtection="1">
      <alignment horizontal="center" vertical="center"/>
    </xf>
    <xf numFmtId="2" fontId="13" fillId="2" borderId="1" xfId="3" applyNumberFormat="1" applyFont="1" applyFill="1" applyBorder="1" applyAlignment="1" applyProtection="1">
      <alignment horizontal="center" vertical="center"/>
    </xf>
    <xf numFmtId="2" fontId="13" fillId="0" borderId="1" xfId="3" applyNumberFormat="1" applyFont="1" applyBorder="1" applyAlignment="1" applyProtection="1">
      <alignment horizontal="center" vertical="center"/>
    </xf>
    <xf numFmtId="164" fontId="13" fillId="2" borderId="1" xfId="3" applyNumberFormat="1" applyFont="1" applyFill="1" applyBorder="1" applyAlignment="1" applyProtection="1">
      <alignment horizontal="center" vertical="center" wrapText="1"/>
    </xf>
    <xf numFmtId="0" fontId="13" fillId="2" borderId="1" xfId="2" applyFont="1" applyFill="1" applyBorder="1" applyAlignment="1" applyProtection="1">
      <alignment horizontal="left" vertical="center" wrapText="1"/>
    </xf>
    <xf numFmtId="1" fontId="13" fillId="2" borderId="1" xfId="2" applyNumberFormat="1" applyFont="1" applyFill="1" applyBorder="1" applyAlignment="1" applyProtection="1">
      <alignment horizontal="center" vertical="center"/>
    </xf>
    <xf numFmtId="164" fontId="13" fillId="2" borderId="1" xfId="2" applyNumberFormat="1" applyFont="1" applyFill="1" applyBorder="1" applyAlignment="1" applyProtection="1">
      <alignment horizontal="center" vertical="center" wrapText="1"/>
    </xf>
    <xf numFmtId="2" fontId="13" fillId="2" borderId="1" xfId="2" applyNumberFormat="1" applyFont="1" applyFill="1" applyBorder="1" applyAlignment="1" applyProtection="1">
      <alignment horizontal="center" vertical="center"/>
    </xf>
    <xf numFmtId="2" fontId="13" fillId="0" borderId="1" xfId="2" applyNumberFormat="1" applyFont="1" applyBorder="1" applyAlignment="1" applyProtection="1">
      <alignment horizontal="center" vertical="center"/>
    </xf>
    <xf numFmtId="0" fontId="13" fillId="0" borderId="1" xfId="1" applyFont="1" applyBorder="1" applyAlignment="1" applyProtection="1">
      <alignment horizontal="left" vertical="center" wrapText="1"/>
    </xf>
    <xf numFmtId="1" fontId="13" fillId="0" borderId="1" xfId="1" applyNumberFormat="1" applyFont="1" applyBorder="1" applyAlignment="1" applyProtection="1">
      <alignment horizontal="center" vertical="center"/>
    </xf>
    <xf numFmtId="2" fontId="13" fillId="0" borderId="1" xfId="1" applyNumberFormat="1" applyFont="1" applyBorder="1" applyAlignment="1" applyProtection="1">
      <alignment horizontal="center" vertical="center"/>
    </xf>
    <xf numFmtId="165" fontId="13" fillId="0" borderId="1" xfId="1" applyNumberFormat="1" applyFont="1" applyBorder="1" applyAlignment="1" applyProtection="1">
      <alignment horizontal="center" vertical="center" wrapText="1"/>
    </xf>
    <xf numFmtId="0" fontId="13" fillId="2" borderId="1" xfId="1" applyFont="1" applyFill="1" applyBorder="1" applyAlignment="1" applyProtection="1">
      <alignment horizontal="left" vertical="center" wrapText="1"/>
    </xf>
    <xf numFmtId="1" fontId="13" fillId="2" borderId="1" xfId="1" applyNumberFormat="1" applyFont="1" applyFill="1" applyBorder="1" applyAlignment="1" applyProtection="1">
      <alignment horizontal="center" vertical="center"/>
    </xf>
    <xf numFmtId="2" fontId="13" fillId="2" borderId="1" xfId="4" applyNumberFormat="1" applyFont="1" applyFill="1" applyBorder="1" applyAlignment="1" applyProtection="1">
      <alignment horizontal="center" vertical="center"/>
    </xf>
    <xf numFmtId="2" fontId="13" fillId="0" borderId="1" xfId="4" applyNumberFormat="1" applyFont="1" applyBorder="1" applyAlignment="1" applyProtection="1">
      <alignment horizontal="center" vertical="center"/>
    </xf>
    <xf numFmtId="0" fontId="11" fillId="2" borderId="1" xfId="2" applyFont="1" applyFill="1" applyBorder="1" applyAlignment="1" applyProtection="1">
      <alignment horizontal="left" vertical="center"/>
    </xf>
    <xf numFmtId="1" fontId="11" fillId="2" borderId="1" xfId="2" applyNumberFormat="1" applyFont="1" applyFill="1" applyBorder="1" applyAlignment="1" applyProtection="1">
      <alignment horizontal="center" vertical="center"/>
    </xf>
    <xf numFmtId="2" fontId="11" fillId="2" borderId="1" xfId="2" applyNumberFormat="1" applyFont="1" applyFill="1" applyBorder="1" applyAlignment="1" applyProtection="1">
      <alignment horizontal="center" vertical="center"/>
    </xf>
    <xf numFmtId="2" fontId="8" fillId="2" borderId="1" xfId="4" applyNumberFormat="1" applyFont="1" applyFill="1" applyBorder="1" applyAlignment="1" applyProtection="1">
      <alignment horizontal="center" vertical="center"/>
    </xf>
    <xf numFmtId="2" fontId="11" fillId="0" borderId="1" xfId="2" applyNumberFormat="1" applyFont="1" applyBorder="1" applyAlignment="1" applyProtection="1">
      <alignment horizontal="center" vertical="center"/>
    </xf>
    <xf numFmtId="0" fontId="10" fillId="2" borderId="1" xfId="0" applyFont="1" applyFill="1" applyBorder="1" applyAlignment="1" applyProtection="1"/>
    <xf numFmtId="0" fontId="14" fillId="0" borderId="1" xfId="2" applyFont="1" applyBorder="1" applyAlignment="1" applyProtection="1">
      <alignment horizontal="center" vertical="center"/>
    </xf>
    <xf numFmtId="0" fontId="14" fillId="0" borderId="1" xfId="2" applyFont="1" applyBorder="1" applyAlignment="1" applyProtection="1">
      <alignment horizontal="center" vertical="center" wrapText="1"/>
    </xf>
    <xf numFmtId="1" fontId="13" fillId="0" borderId="1" xfId="3" applyNumberFormat="1" applyFont="1" applyBorder="1" applyAlignment="1" applyProtection="1">
      <alignment horizontal="center" vertical="center"/>
    </xf>
    <xf numFmtId="164" fontId="13" fillId="0" borderId="1" xfId="3" applyNumberFormat="1" applyFont="1" applyBorder="1" applyAlignment="1" applyProtection="1">
      <alignment horizontal="center" vertical="center"/>
    </xf>
    <xf numFmtId="164" fontId="13" fillId="0" borderId="1" xfId="3" applyNumberFormat="1" applyFont="1" applyBorder="1" applyAlignment="1" applyProtection="1">
      <alignment horizontal="center" vertical="center" wrapText="1"/>
    </xf>
    <xf numFmtId="164" fontId="13" fillId="0" borderId="1" xfId="2" applyNumberFormat="1" applyFont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left" vertical="center" wrapText="1"/>
    </xf>
    <xf numFmtId="1" fontId="15" fillId="0" borderId="1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3" fillId="0" borderId="1" xfId="2" applyFont="1" applyBorder="1" applyAlignment="1" applyProtection="1">
      <alignment horizontal="left" vertical="center" wrapText="1"/>
    </xf>
    <xf numFmtId="1" fontId="13" fillId="0" borderId="1" xfId="2" applyNumberFormat="1" applyFont="1" applyBorder="1" applyAlignment="1" applyProtection="1">
      <alignment horizontal="center" vertical="center"/>
    </xf>
    <xf numFmtId="0" fontId="13" fillId="0" borderId="1" xfId="2" applyFont="1" applyBorder="1" applyAlignment="1" applyProtection="1">
      <alignment horizontal="center" vertical="center" wrapText="1"/>
    </xf>
    <xf numFmtId="164" fontId="13" fillId="0" borderId="1" xfId="1" applyNumberFormat="1" applyFont="1" applyBorder="1" applyAlignment="1" applyProtection="1">
      <alignment horizontal="center" vertical="center" wrapText="1"/>
    </xf>
    <xf numFmtId="2" fontId="8" fillId="0" borderId="1" xfId="1" applyNumberFormat="1" applyFont="1" applyBorder="1" applyAlignment="1" applyProtection="1">
      <alignment horizontal="center" vertical="center"/>
    </xf>
    <xf numFmtId="0" fontId="16" fillId="0" borderId="1" xfId="2" applyFont="1" applyBorder="1" applyAlignment="1" applyProtection="1">
      <alignment vertical="center" wrapText="1"/>
    </xf>
    <xf numFmtId="1" fontId="11" fillId="0" borderId="1" xfId="2" applyNumberFormat="1" applyFont="1" applyBorder="1" applyAlignment="1" applyProtection="1">
      <alignment horizontal="center" vertical="center"/>
    </xf>
    <xf numFmtId="0" fontId="18" fillId="2" borderId="1" xfId="3" applyFont="1" applyFill="1" applyBorder="1" applyAlignment="1" applyProtection="1">
      <alignment horizontal="left" vertical="center" wrapText="1"/>
    </xf>
    <xf numFmtId="0" fontId="15" fillId="0" borderId="1" xfId="0" applyFont="1" applyBorder="1" applyAlignment="1" applyProtection="1">
      <alignment horizontal="center" vertical="center" wrapText="1"/>
    </xf>
    <xf numFmtId="1" fontId="13" fillId="2" borderId="1" xfId="2" applyNumberFormat="1" applyFont="1" applyFill="1" applyBorder="1" applyAlignment="1" applyProtection="1">
      <alignment horizontal="center" vertical="center" wrapText="1"/>
    </xf>
    <xf numFmtId="0" fontId="15" fillId="2" borderId="1" xfId="0" applyFont="1" applyFill="1" applyBorder="1" applyAlignment="1" applyProtection="1">
      <alignment horizontal="left" vertical="center" wrapText="1"/>
    </xf>
    <xf numFmtId="166" fontId="11" fillId="2" borderId="1" xfId="2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vertical="center" wrapText="1"/>
    </xf>
    <xf numFmtId="2" fontId="11" fillId="0" borderId="3" xfId="0" applyNumberFormat="1" applyFont="1" applyBorder="1" applyAlignment="1" applyProtection="1">
      <alignment horizontal="center"/>
    </xf>
    <xf numFmtId="2" fontId="11" fillId="0" borderId="4" xfId="0" applyNumberFormat="1" applyFont="1" applyBorder="1" applyAlignment="1" applyProtection="1">
      <alignment horizontal="center"/>
    </xf>
    <xf numFmtId="2" fontId="11" fillId="0" borderId="6" xfId="0" applyNumberFormat="1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2" fontId="11" fillId="0" borderId="8" xfId="0" applyNumberFormat="1" applyFont="1" applyBorder="1" applyAlignment="1" applyProtection="1">
      <alignment horizontal="center" vertical="center"/>
    </xf>
    <xf numFmtId="2" fontId="11" fillId="0" borderId="9" xfId="0" applyNumberFormat="1" applyFont="1" applyBorder="1" applyAlignment="1" applyProtection="1">
      <alignment horizontal="center" vertical="center"/>
    </xf>
    <xf numFmtId="0" fontId="10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2" fontId="15" fillId="0" borderId="11" xfId="0" applyNumberFormat="1" applyFont="1" applyBorder="1" applyAlignment="1" applyProtection="1"/>
    <xf numFmtId="2" fontId="11" fillId="0" borderId="11" xfId="0" applyNumberFormat="1" applyFont="1" applyBorder="1" applyAlignment="1" applyProtection="1"/>
    <xf numFmtId="2" fontId="15" fillId="0" borderId="0" xfId="0" applyNumberFormat="1" applyFont="1" applyAlignment="1" applyProtection="1"/>
    <xf numFmtId="2" fontId="11" fillId="0" borderId="12" xfId="0" applyNumberFormat="1" applyFont="1" applyBorder="1" applyAlignment="1" applyProtection="1"/>
  </cellXfs>
  <cellStyles count="5">
    <cellStyle name="Обычный" xfId="0" builtinId="0"/>
    <cellStyle name="Обычный_Лист1" xfId="1"/>
    <cellStyle name="Обычный_Лист2" xfId="2"/>
    <cellStyle name="Обычный_ХЭХ 1С" xfId="3"/>
    <cellStyle name="Обычный_ХЭХ из 1С  (2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D129"/>
  <sheetViews>
    <sheetView tabSelected="1" zoomScale="106" zoomScaleNormal="106" workbookViewId="0">
      <selection activeCell="H7" sqref="H7"/>
    </sheetView>
  </sheetViews>
  <sheetFormatPr defaultColWidth="9" defaultRowHeight="15.75"/>
  <cols>
    <col min="1" max="1" width="41.28515625" style="15" customWidth="1"/>
    <col min="2" max="2" width="10.28515625" style="16" customWidth="1"/>
    <col min="3" max="3" width="11.140625" style="17" customWidth="1"/>
    <col min="4" max="4" width="9.42578125" style="17" customWidth="1"/>
    <col min="5" max="5" width="14.140625" style="17" customWidth="1"/>
    <col min="6" max="6" width="14.5703125" style="17" customWidth="1"/>
    <col min="7" max="7" width="9.140625" style="17" customWidth="1"/>
    <col min="8" max="8" width="8.85546875" style="17" customWidth="1"/>
    <col min="9" max="9" width="13.28515625" style="17" customWidth="1"/>
    <col min="10" max="10" width="13.7109375" style="17" customWidth="1"/>
    <col min="11" max="11" width="11.28515625" style="15" customWidth="1"/>
    <col min="12" max="16384" width="9" style="15"/>
  </cols>
  <sheetData>
    <row r="1" spans="1:15" ht="6.95" customHeight="1">
      <c r="B1" s="15"/>
      <c r="C1" s="15"/>
      <c r="D1" s="15"/>
      <c r="E1" s="15"/>
      <c r="F1" s="15"/>
      <c r="G1" s="18"/>
      <c r="H1" s="18"/>
      <c r="I1" s="18"/>
      <c r="J1" s="18"/>
      <c r="K1" s="18"/>
      <c r="L1" s="18"/>
    </row>
    <row r="2" spans="1:15" ht="18.75">
      <c r="B2" s="15"/>
      <c r="C2" s="15"/>
      <c r="D2" s="15"/>
      <c r="E2" s="15"/>
      <c r="F2" s="15"/>
      <c r="G2" s="18"/>
      <c r="H2" s="18"/>
      <c r="I2" s="18"/>
      <c r="J2" s="19"/>
      <c r="K2" s="18"/>
      <c r="L2" s="18"/>
    </row>
    <row r="3" spans="1:15" ht="8.4499999999999993" customHeight="1">
      <c r="B3" s="15"/>
      <c r="C3" s="15"/>
      <c r="D3" s="15"/>
      <c r="E3" s="15"/>
      <c r="F3" s="15"/>
      <c r="G3" s="18"/>
      <c r="H3" s="18"/>
      <c r="I3" s="18"/>
      <c r="J3" s="18"/>
      <c r="K3" s="18"/>
      <c r="L3" s="18"/>
      <c r="O3" s="20"/>
    </row>
    <row r="4" spans="1:15">
      <c r="B4" s="15"/>
      <c r="C4" s="15"/>
      <c r="D4" s="15"/>
      <c r="E4" s="15"/>
      <c r="F4" s="15"/>
      <c r="G4" s="18"/>
      <c r="H4" s="18"/>
      <c r="I4" s="18"/>
      <c r="J4" s="18"/>
      <c r="K4" s="18"/>
      <c r="L4" s="18"/>
    </row>
    <row r="5" spans="1:15" ht="18.95" customHeight="1">
      <c r="B5" s="21"/>
      <c r="G5" s="22"/>
      <c r="H5" s="22"/>
      <c r="I5" s="22"/>
      <c r="J5" s="22"/>
      <c r="K5" s="18"/>
      <c r="L5" s="18"/>
    </row>
    <row r="6" spans="1:15" s="25" customFormat="1" ht="26.85" customHeight="1">
      <c r="A6" s="23"/>
      <c r="B6" s="23"/>
      <c r="C6" s="23"/>
      <c r="D6" s="23"/>
      <c r="E6" s="23"/>
      <c r="F6" s="23"/>
      <c r="G6" s="24"/>
      <c r="H6" s="24"/>
      <c r="I6" s="24"/>
      <c r="J6" s="24"/>
      <c r="K6" s="18"/>
      <c r="L6" s="18"/>
    </row>
    <row r="7" spans="1:15" s="25" customFormat="1" ht="27.4" customHeight="1">
      <c r="C7" s="14"/>
      <c r="D7" s="14"/>
      <c r="E7" s="14"/>
      <c r="F7" s="14"/>
      <c r="G7" s="18"/>
      <c r="H7" s="18"/>
      <c r="I7" s="18"/>
      <c r="J7" s="18"/>
      <c r="K7" s="18"/>
      <c r="L7" s="18"/>
    </row>
    <row r="8" spans="1:15" s="25" customFormat="1" ht="27.4" customHeight="1">
      <c r="C8" s="26"/>
      <c r="D8" s="26"/>
      <c r="E8" s="26"/>
      <c r="F8" s="26"/>
      <c r="G8" s="18"/>
      <c r="H8" s="18"/>
      <c r="I8" s="18"/>
      <c r="J8" s="18"/>
      <c r="K8" s="18"/>
      <c r="L8" s="18"/>
    </row>
    <row r="9" spans="1:15" s="27" customFormat="1" ht="18" customHeight="1">
      <c r="A9" s="13" t="s">
        <v>0</v>
      </c>
      <c r="B9" s="13"/>
      <c r="C9" s="13" t="s">
        <v>1</v>
      </c>
      <c r="D9" s="13"/>
      <c r="E9" s="13"/>
      <c r="F9" s="13"/>
      <c r="G9" s="13"/>
      <c r="H9" s="13"/>
      <c r="I9" s="13"/>
      <c r="J9" s="13"/>
      <c r="K9" s="13"/>
    </row>
    <row r="10" spans="1:15" s="27" customFormat="1" ht="18" hidden="1" customHeight="1">
      <c r="A10" s="13"/>
      <c r="B10" s="13"/>
      <c r="C10" s="13" t="s">
        <v>2</v>
      </c>
      <c r="D10" s="13"/>
      <c r="E10" s="13"/>
      <c r="F10" s="13"/>
      <c r="G10" s="13"/>
      <c r="H10" s="13"/>
      <c r="I10" s="13"/>
      <c r="J10" s="13"/>
      <c r="K10" s="13"/>
    </row>
    <row r="11" spans="1:15" s="27" customFormat="1" ht="235.9" customHeight="1">
      <c r="A11" s="13"/>
      <c r="B11" s="13"/>
      <c r="C11" s="13" t="s">
        <v>3</v>
      </c>
      <c r="D11" s="13"/>
      <c r="E11" s="13"/>
      <c r="F11" s="13"/>
      <c r="G11" s="13"/>
      <c r="H11" s="13"/>
      <c r="I11" s="13"/>
      <c r="J11" s="13"/>
      <c r="K11" s="13"/>
    </row>
    <row r="12" spans="1:15" s="27" customFormat="1" ht="64.150000000000006" customHeight="1">
      <c r="C12" s="28"/>
    </row>
    <row r="13" spans="1:15" s="27" customFormat="1" ht="18" customHeight="1">
      <c r="C13" s="28"/>
    </row>
    <row r="14" spans="1:15" s="27" customFormat="1" ht="18" hidden="1" customHeight="1"/>
    <row r="15" spans="1:15" s="27" customFormat="1" ht="18" hidden="1" customHeight="1"/>
    <row r="16" spans="1:15" s="27" customFormat="1" ht="18" hidden="1" customHeight="1"/>
    <row r="17" spans="1:37" ht="16.149999999999999" customHeight="1"/>
    <row r="18" spans="1:37" s="32" customFormat="1" ht="36.6" customHeight="1">
      <c r="A18" s="12" t="s">
        <v>4</v>
      </c>
      <c r="B18" s="11" t="s">
        <v>5</v>
      </c>
      <c r="C18" s="10" t="s">
        <v>6</v>
      </c>
      <c r="D18" s="10"/>
      <c r="E18" s="10"/>
      <c r="F18" s="10" t="s">
        <v>7</v>
      </c>
      <c r="G18" s="10" t="s">
        <v>8</v>
      </c>
      <c r="H18" s="10"/>
      <c r="I18" s="10"/>
      <c r="J18" s="30" t="s">
        <v>9</v>
      </c>
      <c r="K18" s="12" t="s">
        <v>10</v>
      </c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</row>
    <row r="19" spans="1:37" s="32" customFormat="1" ht="17.649999999999999" customHeight="1">
      <c r="A19" s="12"/>
      <c r="B19" s="11"/>
      <c r="C19" s="29" t="s">
        <v>11</v>
      </c>
      <c r="D19" s="29" t="s">
        <v>12</v>
      </c>
      <c r="E19" s="29" t="s">
        <v>13</v>
      </c>
      <c r="F19" s="10"/>
      <c r="G19" s="29" t="s">
        <v>14</v>
      </c>
      <c r="H19" s="29" t="s">
        <v>15</v>
      </c>
      <c r="I19" s="29" t="s">
        <v>16</v>
      </c>
      <c r="J19" s="29" t="s">
        <v>17</v>
      </c>
      <c r="K19" s="12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</row>
    <row r="20" spans="1:37" s="31" customFormat="1" ht="15" customHeight="1">
      <c r="A20" s="9" t="s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37" s="31" customFormat="1" ht="15" customHeight="1">
      <c r="A21" s="8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37" s="31" customFormat="1" ht="24.6" customHeight="1">
      <c r="A22" s="33" t="s">
        <v>20</v>
      </c>
      <c r="B22" s="34">
        <v>250</v>
      </c>
      <c r="C22" s="35">
        <v>11.3</v>
      </c>
      <c r="D22" s="35">
        <v>16.8</v>
      </c>
      <c r="E22" s="35">
        <v>50.2</v>
      </c>
      <c r="F22" s="35">
        <v>397.5</v>
      </c>
      <c r="G22" s="36">
        <v>0.26</v>
      </c>
      <c r="H22" s="36">
        <v>0.18</v>
      </c>
      <c r="I22" s="36">
        <v>1.2</v>
      </c>
      <c r="J22" s="36">
        <v>198.3</v>
      </c>
      <c r="K22" s="37">
        <v>173</v>
      </c>
    </row>
    <row r="23" spans="1:37" s="31" customFormat="1" ht="24.6" customHeight="1">
      <c r="A23" s="33" t="s">
        <v>21</v>
      </c>
      <c r="B23" s="34">
        <v>10</v>
      </c>
      <c r="C23" s="35">
        <v>0.08</v>
      </c>
      <c r="D23" s="35">
        <v>7.25</v>
      </c>
      <c r="E23" s="35">
        <v>0.13</v>
      </c>
      <c r="F23" s="35">
        <v>66</v>
      </c>
      <c r="G23" s="36">
        <v>0</v>
      </c>
      <c r="H23" s="36">
        <v>0.01</v>
      </c>
      <c r="I23" s="36">
        <v>0</v>
      </c>
      <c r="J23" s="36">
        <v>2.4</v>
      </c>
      <c r="K23" s="37">
        <v>14</v>
      </c>
    </row>
    <row r="24" spans="1:37" s="31" customFormat="1">
      <c r="A24" s="38" t="s">
        <v>22</v>
      </c>
      <c r="B24" s="39">
        <v>20</v>
      </c>
      <c r="C24" s="35">
        <v>4.6399999999999997</v>
      </c>
      <c r="D24" s="35">
        <v>5.89</v>
      </c>
      <c r="E24" s="35">
        <v>0</v>
      </c>
      <c r="F24" s="35">
        <v>72</v>
      </c>
      <c r="G24" s="36">
        <v>6.0000000000000001E-3</v>
      </c>
      <c r="H24" s="36">
        <v>6.0000000000000001E-3</v>
      </c>
      <c r="I24" s="36">
        <v>0.15</v>
      </c>
      <c r="J24" s="36">
        <v>176</v>
      </c>
      <c r="K24" s="40" t="s">
        <v>23</v>
      </c>
    </row>
    <row r="25" spans="1:37" s="31" customFormat="1" ht="27" customHeight="1">
      <c r="A25" s="38" t="s">
        <v>24</v>
      </c>
      <c r="B25" s="39">
        <v>100</v>
      </c>
      <c r="C25" s="41">
        <v>0.4</v>
      </c>
      <c r="D25" s="41">
        <v>0.4</v>
      </c>
      <c r="E25" s="41">
        <v>9.8000000000000007</v>
      </c>
      <c r="F25" s="41">
        <v>47</v>
      </c>
      <c r="G25" s="42">
        <v>0.03</v>
      </c>
      <c r="H25" s="42">
        <v>0.02</v>
      </c>
      <c r="I25" s="42">
        <v>10</v>
      </c>
      <c r="J25" s="42">
        <v>16</v>
      </c>
      <c r="K25" s="40" t="s">
        <v>25</v>
      </c>
    </row>
    <row r="26" spans="1:37" s="31" customFormat="1">
      <c r="A26" s="43" t="s">
        <v>26</v>
      </c>
      <c r="B26" s="44">
        <v>200</v>
      </c>
      <c r="C26" s="45">
        <v>0.3</v>
      </c>
      <c r="D26" s="45">
        <v>0</v>
      </c>
      <c r="E26" s="45">
        <v>7.3</v>
      </c>
      <c r="F26" s="45">
        <v>35</v>
      </c>
      <c r="G26" s="45">
        <v>0</v>
      </c>
      <c r="H26" s="45">
        <v>0.19</v>
      </c>
      <c r="I26" s="45">
        <v>9.6</v>
      </c>
      <c r="J26" s="45">
        <v>8.3000000000000007</v>
      </c>
      <c r="K26" s="46" t="s">
        <v>27</v>
      </c>
    </row>
    <row r="27" spans="1:37" s="31" customFormat="1">
      <c r="A27" s="47" t="s">
        <v>28</v>
      </c>
      <c r="B27" s="48">
        <v>40</v>
      </c>
      <c r="C27" s="49">
        <v>3</v>
      </c>
      <c r="D27" s="49">
        <v>1.1599999999999999</v>
      </c>
      <c r="E27" s="49">
        <v>20.56</v>
      </c>
      <c r="F27" s="49">
        <v>104.8</v>
      </c>
      <c r="G27" s="50">
        <v>0.04</v>
      </c>
      <c r="H27" s="50">
        <v>0.01</v>
      </c>
      <c r="I27" s="50">
        <v>0</v>
      </c>
      <c r="J27" s="50">
        <v>7.6</v>
      </c>
      <c r="K27" s="40" t="s">
        <v>29</v>
      </c>
    </row>
    <row r="28" spans="1:37" s="31" customFormat="1" ht="17.649999999999999" customHeight="1">
      <c r="A28" s="51" t="s">
        <v>30</v>
      </c>
      <c r="B28" s="52">
        <f t="shared" ref="B28:J28" si="0">SUM(B22:B27)</f>
        <v>620</v>
      </c>
      <c r="C28" s="53">
        <f t="shared" si="0"/>
        <v>19.72</v>
      </c>
      <c r="D28" s="53">
        <f t="shared" si="0"/>
        <v>31.5</v>
      </c>
      <c r="E28" s="53">
        <f t="shared" si="0"/>
        <v>87.990000000000009</v>
      </c>
      <c r="F28" s="54">
        <f t="shared" si="0"/>
        <v>722.3</v>
      </c>
      <c r="G28" s="55">
        <f t="shared" si="0"/>
        <v>0.33600000000000002</v>
      </c>
      <c r="H28" s="55">
        <f t="shared" si="0"/>
        <v>0.41600000000000004</v>
      </c>
      <c r="I28" s="55">
        <f t="shared" si="0"/>
        <v>20.95</v>
      </c>
      <c r="J28" s="55">
        <f t="shared" si="0"/>
        <v>408.60000000000008</v>
      </c>
      <c r="K28" s="56"/>
    </row>
    <row r="29" spans="1:37" s="31" customFormat="1" ht="21.2" customHeight="1">
      <c r="A29" s="9" t="s">
        <v>31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37" s="31" customFormat="1" ht="15" customHeight="1">
      <c r="A30" s="7" t="s">
        <v>19</v>
      </c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37" s="31" customFormat="1" ht="15" customHeight="1">
      <c r="A31" s="33" t="s">
        <v>22</v>
      </c>
      <c r="B31" s="57">
        <v>15</v>
      </c>
      <c r="C31" s="57">
        <v>3.48</v>
      </c>
      <c r="D31" s="57">
        <v>4.42</v>
      </c>
      <c r="E31" s="57">
        <v>0</v>
      </c>
      <c r="F31" s="57">
        <v>54</v>
      </c>
      <c r="G31" s="57">
        <v>5.0000000000000001E-3</v>
      </c>
      <c r="H31" s="57">
        <v>8.0000000000000002E-3</v>
      </c>
      <c r="I31" s="57">
        <v>0.11</v>
      </c>
      <c r="J31" s="57">
        <v>132</v>
      </c>
      <c r="K31" s="58" t="s">
        <v>23</v>
      </c>
    </row>
    <row r="32" spans="1:37" s="31" customFormat="1" ht="18.399999999999999" customHeight="1">
      <c r="A32" s="33" t="s">
        <v>32</v>
      </c>
      <c r="B32" s="59">
        <v>100</v>
      </c>
      <c r="C32" s="36">
        <v>1.1599999999999999</v>
      </c>
      <c r="D32" s="36">
        <v>0.16</v>
      </c>
      <c r="E32" s="36">
        <v>3.83</v>
      </c>
      <c r="F32" s="36">
        <v>21.3</v>
      </c>
      <c r="G32" s="36">
        <v>0.06</v>
      </c>
      <c r="H32" s="36">
        <v>0.04</v>
      </c>
      <c r="I32" s="36">
        <v>25</v>
      </c>
      <c r="J32" s="36">
        <v>14</v>
      </c>
      <c r="K32" s="60"/>
    </row>
    <row r="33" spans="1:16384" s="31" customFormat="1" ht="27.75" customHeight="1">
      <c r="A33" s="33" t="s">
        <v>33</v>
      </c>
      <c r="B33" s="59">
        <v>200</v>
      </c>
      <c r="C33" s="36">
        <v>18.010000000000002</v>
      </c>
      <c r="D33" s="36">
        <v>8.9499999999999993</v>
      </c>
      <c r="E33" s="36">
        <v>36.450000000000003</v>
      </c>
      <c r="F33" s="36">
        <v>298.66000000000003</v>
      </c>
      <c r="G33" s="36">
        <v>0.14000000000000001</v>
      </c>
      <c r="H33" s="36">
        <v>0.14000000000000001</v>
      </c>
      <c r="I33" s="36">
        <v>6.5</v>
      </c>
      <c r="J33" s="36">
        <v>36.090000000000003</v>
      </c>
      <c r="K33" s="61" t="s">
        <v>34</v>
      </c>
    </row>
    <row r="34" spans="1:16384">
      <c r="A34" s="43" t="s">
        <v>35</v>
      </c>
      <c r="B34" s="44">
        <v>200</v>
      </c>
      <c r="C34" s="45">
        <v>4.08</v>
      </c>
      <c r="D34" s="45">
        <v>3.54</v>
      </c>
      <c r="E34" s="45">
        <v>17.579999999999998</v>
      </c>
      <c r="F34" s="45">
        <v>118.6</v>
      </c>
      <c r="G34" s="45">
        <v>0.06</v>
      </c>
      <c r="H34" s="45">
        <v>0.19</v>
      </c>
      <c r="I34" s="45">
        <v>1.59</v>
      </c>
      <c r="J34" s="45">
        <v>116.22</v>
      </c>
      <c r="K34" s="46" t="s">
        <v>27</v>
      </c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  <c r="XFD34"/>
    </row>
    <row r="35" spans="1:16384" s="31" customFormat="1" hidden="1">
      <c r="A35" s="43"/>
      <c r="B35" s="44"/>
      <c r="C35" s="45"/>
      <c r="D35" s="45"/>
      <c r="E35" s="45"/>
      <c r="F35" s="45"/>
      <c r="G35" s="45">
        <v>0</v>
      </c>
      <c r="H35" s="45">
        <v>0</v>
      </c>
      <c r="I35" s="45">
        <v>0.03</v>
      </c>
      <c r="J35" s="45">
        <v>11.1</v>
      </c>
      <c r="K35" s="46"/>
    </row>
    <row r="36" spans="1:16384" s="31" customFormat="1">
      <c r="A36" s="43" t="s">
        <v>28</v>
      </c>
      <c r="B36" s="44">
        <v>50</v>
      </c>
      <c r="C36" s="49">
        <v>3.75</v>
      </c>
      <c r="D36" s="49">
        <v>1.45</v>
      </c>
      <c r="E36" s="49">
        <v>25.7</v>
      </c>
      <c r="F36" s="49">
        <v>131</v>
      </c>
      <c r="G36" s="50">
        <v>0.05</v>
      </c>
      <c r="H36" s="50">
        <v>0.01</v>
      </c>
      <c r="I36" s="50">
        <v>0</v>
      </c>
      <c r="J36" s="50">
        <v>9.5</v>
      </c>
      <c r="K36" s="62" t="s">
        <v>36</v>
      </c>
    </row>
    <row r="37" spans="1:16384" s="31" customFormat="1" ht="21.2" customHeight="1">
      <c r="A37" s="51" t="s">
        <v>30</v>
      </c>
      <c r="B37" s="52">
        <f t="shared" ref="B37:J37" si="1">SUM(B31:B36)</f>
        <v>565</v>
      </c>
      <c r="C37" s="53">
        <f t="shared" si="1"/>
        <v>30.480000000000004</v>
      </c>
      <c r="D37" s="53">
        <f t="shared" si="1"/>
        <v>18.52</v>
      </c>
      <c r="E37" s="53">
        <f t="shared" si="1"/>
        <v>83.56</v>
      </c>
      <c r="F37" s="53">
        <f t="shared" si="1"/>
        <v>623.56000000000006</v>
      </c>
      <c r="G37" s="55">
        <f t="shared" si="1"/>
        <v>0.315</v>
      </c>
      <c r="H37" s="55">
        <f t="shared" si="1"/>
        <v>0.38800000000000001</v>
      </c>
      <c r="I37" s="55">
        <f t="shared" si="1"/>
        <v>33.230000000000004</v>
      </c>
      <c r="J37" s="55">
        <f t="shared" si="1"/>
        <v>318.91000000000003</v>
      </c>
      <c r="K37" s="56"/>
    </row>
    <row r="38" spans="1:16384" s="31" customFormat="1" ht="21.2" customHeight="1">
      <c r="A38" s="9" t="s">
        <v>37</v>
      </c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6384" s="31" customFormat="1" ht="15" customHeight="1">
      <c r="A39" s="7" t="s">
        <v>19</v>
      </c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6384" s="31" customFormat="1" ht="28.15" customHeight="1">
      <c r="A40" s="63" t="s">
        <v>32</v>
      </c>
      <c r="B40" s="64">
        <v>100</v>
      </c>
      <c r="C40" s="36">
        <v>1.1599999999999999</v>
      </c>
      <c r="D40" s="36">
        <v>0.16</v>
      </c>
      <c r="E40" s="36">
        <v>3.83</v>
      </c>
      <c r="F40" s="36">
        <v>21.3</v>
      </c>
      <c r="G40" s="36">
        <v>0.06</v>
      </c>
      <c r="H40" s="36">
        <v>0.04</v>
      </c>
      <c r="I40" s="36">
        <v>25</v>
      </c>
      <c r="J40" s="36">
        <v>14</v>
      </c>
      <c r="K40" s="65"/>
    </row>
    <row r="41" spans="1:16384" s="67" customFormat="1" ht="21" customHeight="1">
      <c r="A41" s="66" t="s">
        <v>38</v>
      </c>
      <c r="B41" s="64">
        <v>100</v>
      </c>
      <c r="C41" s="36">
        <v>15.66</v>
      </c>
      <c r="D41" s="36">
        <v>16.66</v>
      </c>
      <c r="E41" s="36">
        <v>13.21</v>
      </c>
      <c r="F41" s="36">
        <v>280</v>
      </c>
      <c r="G41" s="36">
        <v>0.11</v>
      </c>
      <c r="H41" s="36">
        <v>0.01</v>
      </c>
      <c r="I41" s="36">
        <v>0.01</v>
      </c>
      <c r="J41" s="36">
        <v>16.399999999999999</v>
      </c>
      <c r="K41" s="65" t="s">
        <v>39</v>
      </c>
    </row>
    <row r="42" spans="1:16384" s="31" customFormat="1">
      <c r="A42" s="68" t="s">
        <v>40</v>
      </c>
      <c r="B42" s="69">
        <v>180</v>
      </c>
      <c r="C42" s="42">
        <v>7.92</v>
      </c>
      <c r="D42" s="42">
        <v>6.87</v>
      </c>
      <c r="E42" s="42">
        <v>45.45</v>
      </c>
      <c r="F42" s="42">
        <v>275.39999999999998</v>
      </c>
      <c r="G42" s="42">
        <v>0.2</v>
      </c>
      <c r="H42" s="42">
        <v>0.02</v>
      </c>
      <c r="I42" s="42">
        <v>0.02</v>
      </c>
      <c r="J42" s="42">
        <v>19.96</v>
      </c>
      <c r="K42" s="70" t="s">
        <v>41</v>
      </c>
    </row>
    <row r="43" spans="1:16384" s="31" customFormat="1">
      <c r="A43" s="43" t="s">
        <v>42</v>
      </c>
      <c r="B43" s="44">
        <v>200</v>
      </c>
      <c r="C43" s="50">
        <v>0.13</v>
      </c>
      <c r="D43" s="50">
        <v>0.02</v>
      </c>
      <c r="E43" s="50">
        <v>15.2</v>
      </c>
      <c r="F43" s="50">
        <v>62</v>
      </c>
      <c r="G43" s="50">
        <v>0</v>
      </c>
      <c r="H43" s="50">
        <v>0</v>
      </c>
      <c r="I43" s="50">
        <v>2.83</v>
      </c>
      <c r="J43" s="50">
        <v>14.2</v>
      </c>
      <c r="K43" s="71" t="s">
        <v>43</v>
      </c>
    </row>
    <row r="44" spans="1:16384" s="31" customFormat="1">
      <c r="A44" s="43" t="s">
        <v>28</v>
      </c>
      <c r="B44" s="44">
        <v>40</v>
      </c>
      <c r="C44" s="49">
        <v>3</v>
      </c>
      <c r="D44" s="49">
        <v>1.1599999999999999</v>
      </c>
      <c r="E44" s="49">
        <v>20.56</v>
      </c>
      <c r="F44" s="49">
        <v>104.8</v>
      </c>
      <c r="G44" s="50">
        <v>0.04</v>
      </c>
      <c r="H44" s="50">
        <v>0.01</v>
      </c>
      <c r="I44" s="50">
        <v>0</v>
      </c>
      <c r="J44" s="50">
        <v>7.6</v>
      </c>
      <c r="K44" s="62" t="s">
        <v>36</v>
      </c>
    </row>
    <row r="45" spans="1:16384" s="31" customFormat="1" ht="17.649999999999999" customHeight="1">
      <c r="A45" s="51" t="s">
        <v>30</v>
      </c>
      <c r="B45" s="52">
        <f t="shared" ref="B45:J45" si="2">SUM(B40:B44)</f>
        <v>620</v>
      </c>
      <c r="C45" s="53">
        <f t="shared" si="2"/>
        <v>27.87</v>
      </c>
      <c r="D45" s="53">
        <f t="shared" si="2"/>
        <v>24.87</v>
      </c>
      <c r="E45" s="53">
        <f t="shared" si="2"/>
        <v>98.25</v>
      </c>
      <c r="F45" s="53">
        <f t="shared" si="2"/>
        <v>743.5</v>
      </c>
      <c r="G45" s="55">
        <f t="shared" si="2"/>
        <v>0.41</v>
      </c>
      <c r="H45" s="55">
        <f t="shared" si="2"/>
        <v>0.08</v>
      </c>
      <c r="I45" s="55">
        <f t="shared" si="2"/>
        <v>27.86</v>
      </c>
      <c r="J45" s="55">
        <f t="shared" si="2"/>
        <v>72.16</v>
      </c>
      <c r="K45" s="56"/>
    </row>
    <row r="46" spans="1:16384" s="31" customFormat="1" ht="23.85" customHeight="1">
      <c r="A46" s="9" t="s">
        <v>44</v>
      </c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6384" s="31" customFormat="1" ht="15" customHeight="1">
      <c r="A47" s="7" t="s">
        <v>19</v>
      </c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6384" s="31" customFormat="1" ht="37.5" customHeight="1">
      <c r="A48" s="63" t="s">
        <v>45</v>
      </c>
      <c r="B48" s="64">
        <v>200</v>
      </c>
      <c r="C48" s="36">
        <v>17.71</v>
      </c>
      <c r="D48" s="36">
        <v>16.78</v>
      </c>
      <c r="E48" s="36">
        <v>55.6</v>
      </c>
      <c r="F48" s="36">
        <v>444.43</v>
      </c>
      <c r="G48" s="36">
        <v>0.11</v>
      </c>
      <c r="H48" s="36">
        <v>0.02</v>
      </c>
      <c r="I48" s="36">
        <v>1.36</v>
      </c>
      <c r="J48" s="36">
        <v>291.57</v>
      </c>
      <c r="K48" s="65" t="s">
        <v>46</v>
      </c>
    </row>
    <row r="49" spans="1:11" s="31" customFormat="1" ht="25.35" customHeight="1">
      <c r="A49" s="63" t="s">
        <v>24</v>
      </c>
      <c r="B49" s="64">
        <v>100</v>
      </c>
      <c r="C49" s="36">
        <v>0.4</v>
      </c>
      <c r="D49" s="36">
        <v>0.4</v>
      </c>
      <c r="E49" s="36">
        <v>9.8000000000000007</v>
      </c>
      <c r="F49" s="36">
        <v>47</v>
      </c>
      <c r="G49" s="36">
        <v>0.03</v>
      </c>
      <c r="H49" s="36">
        <v>0.02</v>
      </c>
      <c r="I49" s="36">
        <v>10</v>
      </c>
      <c r="J49" s="36">
        <v>16</v>
      </c>
      <c r="K49" s="65" t="s">
        <v>25</v>
      </c>
    </row>
    <row r="50" spans="1:11" s="31" customFormat="1" ht="30.75" hidden="1" customHeight="1">
      <c r="A50" s="63"/>
      <c r="B50" s="64"/>
      <c r="C50" s="42"/>
      <c r="D50" s="42"/>
      <c r="E50" s="42"/>
      <c r="F50" s="42"/>
      <c r="G50" s="42">
        <v>0.03</v>
      </c>
      <c r="H50" s="42">
        <v>0.1</v>
      </c>
      <c r="I50" s="42">
        <v>0.89</v>
      </c>
      <c r="J50" s="42">
        <v>44</v>
      </c>
      <c r="K50" s="65"/>
    </row>
    <row r="51" spans="1:11" s="31" customFormat="1" hidden="1">
      <c r="A51" s="66"/>
      <c r="B51" s="64"/>
      <c r="C51" s="42"/>
      <c r="D51" s="42"/>
      <c r="E51" s="42"/>
      <c r="F51" s="42"/>
      <c r="G51" s="42">
        <v>0.11</v>
      </c>
      <c r="H51" s="42">
        <v>0.04</v>
      </c>
      <c r="I51" s="42">
        <v>0</v>
      </c>
      <c r="J51" s="42">
        <v>47.04</v>
      </c>
      <c r="K51" s="65"/>
    </row>
    <row r="52" spans="1:11" s="31" customFormat="1">
      <c r="A52" s="43" t="s">
        <v>47</v>
      </c>
      <c r="B52" s="44">
        <v>200</v>
      </c>
      <c r="C52" s="45">
        <v>7.0000000000000007E-2</v>
      </c>
      <c r="D52" s="45">
        <v>0.02</v>
      </c>
      <c r="E52" s="45">
        <v>15</v>
      </c>
      <c r="F52" s="45">
        <v>60</v>
      </c>
      <c r="G52" s="45">
        <v>0</v>
      </c>
      <c r="H52" s="45">
        <v>0</v>
      </c>
      <c r="I52" s="45">
        <v>0.03</v>
      </c>
      <c r="J52" s="45">
        <v>11.1</v>
      </c>
      <c r="K52" s="46" t="s">
        <v>48</v>
      </c>
    </row>
    <row r="53" spans="1:11" s="31" customFormat="1">
      <c r="A53" s="66" t="s">
        <v>28</v>
      </c>
      <c r="B53" s="64">
        <v>50</v>
      </c>
      <c r="C53" s="49">
        <v>3.75</v>
      </c>
      <c r="D53" s="45">
        <v>1.45</v>
      </c>
      <c r="E53" s="49">
        <v>25.7</v>
      </c>
      <c r="F53" s="49">
        <v>131</v>
      </c>
      <c r="G53" s="50">
        <v>0.05</v>
      </c>
      <c r="H53" s="50">
        <v>0.01</v>
      </c>
      <c r="I53" s="50">
        <v>0</v>
      </c>
      <c r="J53" s="50">
        <v>9.5</v>
      </c>
      <c r="K53" s="65" t="s">
        <v>36</v>
      </c>
    </row>
    <row r="54" spans="1:11" s="31" customFormat="1">
      <c r="A54" s="51" t="s">
        <v>30</v>
      </c>
      <c r="B54" s="52">
        <v>550</v>
      </c>
      <c r="C54" s="53">
        <f t="shared" ref="C54:J54" si="3">SUM(C48:C53)</f>
        <v>21.93</v>
      </c>
      <c r="D54" s="72">
        <f t="shared" si="3"/>
        <v>18.649999999999999</v>
      </c>
      <c r="E54" s="53">
        <f t="shared" si="3"/>
        <v>106.10000000000001</v>
      </c>
      <c r="F54" s="53">
        <f t="shared" si="3"/>
        <v>682.43000000000006</v>
      </c>
      <c r="G54" s="55">
        <f t="shared" si="3"/>
        <v>0.33</v>
      </c>
      <c r="H54" s="55">
        <f t="shared" si="3"/>
        <v>0.19000000000000003</v>
      </c>
      <c r="I54" s="55">
        <f t="shared" si="3"/>
        <v>12.28</v>
      </c>
      <c r="J54" s="55">
        <f t="shared" si="3"/>
        <v>419.21000000000004</v>
      </c>
      <c r="K54" s="56"/>
    </row>
    <row r="55" spans="1:11" s="31" customFormat="1" ht="15" customHeight="1">
      <c r="A55" s="9" t="s">
        <v>49</v>
      </c>
      <c r="B55" s="9"/>
      <c r="C55" s="9"/>
      <c r="D55" s="9">
        <f>SUM(D48:D54)</f>
        <v>37.299999999999997</v>
      </c>
      <c r="E55" s="9"/>
      <c r="F55" s="9"/>
      <c r="G55" s="9"/>
      <c r="H55" s="9"/>
      <c r="I55" s="9"/>
      <c r="J55" s="9"/>
      <c r="K55" s="9"/>
    </row>
    <row r="56" spans="1:11" s="31" customFormat="1" ht="15" customHeight="1">
      <c r="A56" s="7" t="s">
        <v>19</v>
      </c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s="31" customFormat="1">
      <c r="A57" s="63" t="s">
        <v>32</v>
      </c>
      <c r="B57" s="64">
        <v>100</v>
      </c>
      <c r="C57" s="36">
        <v>1.1599999999999999</v>
      </c>
      <c r="D57" s="36">
        <v>0.16</v>
      </c>
      <c r="E57" s="36">
        <v>3.83</v>
      </c>
      <c r="F57" s="36">
        <v>21.3</v>
      </c>
      <c r="G57" s="36">
        <v>0.06</v>
      </c>
      <c r="H57" s="36">
        <v>0.04</v>
      </c>
      <c r="I57" s="36">
        <v>25</v>
      </c>
      <c r="J57" s="36">
        <v>14</v>
      </c>
      <c r="K57" s="65"/>
    </row>
    <row r="58" spans="1:11" s="67" customFormat="1">
      <c r="A58" s="63" t="s">
        <v>50</v>
      </c>
      <c r="B58" s="64">
        <v>100</v>
      </c>
      <c r="C58" s="36">
        <v>10.64</v>
      </c>
      <c r="D58" s="36">
        <v>28.19</v>
      </c>
      <c r="E58" s="36">
        <v>2.88</v>
      </c>
      <c r="F58" s="36">
        <v>309</v>
      </c>
      <c r="G58" s="36">
        <v>0.28000000000000003</v>
      </c>
      <c r="H58" s="36">
        <v>0.08</v>
      </c>
      <c r="I58" s="36">
        <v>0.92</v>
      </c>
      <c r="J58" s="36">
        <v>20</v>
      </c>
      <c r="K58" s="65" t="s">
        <v>51</v>
      </c>
    </row>
    <row r="59" spans="1:11" s="31" customFormat="1">
      <c r="A59" s="38" t="s">
        <v>52</v>
      </c>
      <c r="B59" s="39">
        <v>180</v>
      </c>
      <c r="C59" s="41">
        <v>7.58</v>
      </c>
      <c r="D59" s="41">
        <v>5.4</v>
      </c>
      <c r="E59" s="41">
        <v>46.62</v>
      </c>
      <c r="F59" s="41">
        <v>265.2</v>
      </c>
      <c r="G59" s="42">
        <v>0.14000000000000001</v>
      </c>
      <c r="H59" s="42">
        <v>0.06</v>
      </c>
      <c r="I59" s="42">
        <v>0</v>
      </c>
      <c r="J59" s="42">
        <v>28.86</v>
      </c>
      <c r="K59" s="40" t="s">
        <v>41</v>
      </c>
    </row>
    <row r="60" spans="1:11" s="31" customFormat="1">
      <c r="A60" s="43" t="s">
        <v>26</v>
      </c>
      <c r="B60" s="44">
        <v>200</v>
      </c>
      <c r="C60" s="45">
        <v>0.3</v>
      </c>
      <c r="D60" s="45">
        <v>0</v>
      </c>
      <c r="E60" s="45">
        <v>7.3</v>
      </c>
      <c r="F60" s="45">
        <v>35</v>
      </c>
      <c r="G60" s="45">
        <v>0</v>
      </c>
      <c r="H60" s="45">
        <v>0</v>
      </c>
      <c r="I60" s="45">
        <v>9.6</v>
      </c>
      <c r="J60" s="45">
        <v>8.3000000000000007</v>
      </c>
      <c r="K60" s="46" t="s">
        <v>53</v>
      </c>
    </row>
    <row r="61" spans="1:11" s="31" customFormat="1">
      <c r="A61" s="66" t="s">
        <v>28</v>
      </c>
      <c r="B61" s="64">
        <v>40</v>
      </c>
      <c r="C61" s="49">
        <v>3</v>
      </c>
      <c r="D61" s="49">
        <v>1.1599999999999999</v>
      </c>
      <c r="E61" s="49">
        <v>20.56</v>
      </c>
      <c r="F61" s="49">
        <v>104.8</v>
      </c>
      <c r="G61" s="50">
        <v>0.04</v>
      </c>
      <c r="H61" s="50">
        <v>0.01</v>
      </c>
      <c r="I61" s="50">
        <v>0</v>
      </c>
      <c r="J61" s="50">
        <v>7.6</v>
      </c>
      <c r="K61" s="65" t="s">
        <v>36</v>
      </c>
    </row>
    <row r="62" spans="1:11" s="31" customFormat="1">
      <c r="A62" s="51" t="s">
        <v>30</v>
      </c>
      <c r="B62" s="52">
        <f t="shared" ref="B62:J62" si="4">SUM(B57:B61)</f>
        <v>620</v>
      </c>
      <c r="C62" s="53">
        <f t="shared" si="4"/>
        <v>22.680000000000003</v>
      </c>
      <c r="D62" s="53">
        <f t="shared" si="4"/>
        <v>34.909999999999997</v>
      </c>
      <c r="E62" s="53">
        <f t="shared" si="4"/>
        <v>81.19</v>
      </c>
      <c r="F62" s="53">
        <f t="shared" si="4"/>
        <v>735.3</v>
      </c>
      <c r="G62" s="55">
        <f t="shared" si="4"/>
        <v>0.52</v>
      </c>
      <c r="H62" s="55">
        <f t="shared" si="4"/>
        <v>0.19</v>
      </c>
      <c r="I62" s="55">
        <f t="shared" si="4"/>
        <v>35.520000000000003</v>
      </c>
      <c r="J62" s="55">
        <f t="shared" si="4"/>
        <v>78.759999999999991</v>
      </c>
      <c r="K62" s="56"/>
    </row>
    <row r="63" spans="1:11" s="31" customFormat="1" ht="15" customHeight="1">
      <c r="A63" s="9" t="s">
        <v>54</v>
      </c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s="31" customFormat="1" ht="15" customHeight="1">
      <c r="A64" s="7" t="s">
        <v>19</v>
      </c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s="31" customFormat="1" ht="18.95" customHeight="1">
      <c r="A65" s="63" t="s">
        <v>32</v>
      </c>
      <c r="B65" s="64">
        <v>100</v>
      </c>
      <c r="C65" s="36">
        <v>1.1599999999999999</v>
      </c>
      <c r="D65" s="36">
        <v>0.16</v>
      </c>
      <c r="E65" s="36">
        <v>3.83</v>
      </c>
      <c r="F65" s="36">
        <v>21.3</v>
      </c>
      <c r="G65" s="36">
        <v>0.06</v>
      </c>
      <c r="H65" s="36">
        <v>0.04</v>
      </c>
      <c r="I65" s="36">
        <v>25</v>
      </c>
      <c r="J65" s="36">
        <v>14</v>
      </c>
      <c r="K65" s="65"/>
    </row>
    <row r="66" spans="1:11" s="31" customFormat="1">
      <c r="A66" s="66" t="s">
        <v>55</v>
      </c>
      <c r="B66" s="64">
        <v>100</v>
      </c>
      <c r="C66" s="36">
        <v>19.2</v>
      </c>
      <c r="D66" s="36">
        <v>4.26</v>
      </c>
      <c r="E66" s="36">
        <v>13.46</v>
      </c>
      <c r="F66" s="36">
        <v>168.5</v>
      </c>
      <c r="G66" s="36">
        <v>0.06</v>
      </c>
      <c r="H66" s="36">
        <v>0.08</v>
      </c>
      <c r="I66" s="36">
        <v>0.62</v>
      </c>
      <c r="J66" s="36">
        <v>29.3</v>
      </c>
      <c r="K66" s="65" t="s">
        <v>56</v>
      </c>
    </row>
    <row r="67" spans="1:11" s="31" customFormat="1">
      <c r="A67" s="68" t="s">
        <v>57</v>
      </c>
      <c r="B67" s="69">
        <v>180</v>
      </c>
      <c r="C67" s="42">
        <v>5.76</v>
      </c>
      <c r="D67" s="42">
        <v>5.28</v>
      </c>
      <c r="E67" s="42">
        <v>36.96</v>
      </c>
      <c r="F67" s="42">
        <v>219</v>
      </c>
      <c r="G67" s="42">
        <v>0.11</v>
      </c>
      <c r="H67" s="42">
        <v>0.04</v>
      </c>
      <c r="I67" s="42">
        <v>0</v>
      </c>
      <c r="J67" s="42">
        <v>47.04</v>
      </c>
      <c r="K67" s="70" t="s">
        <v>41</v>
      </c>
    </row>
    <row r="68" spans="1:11" s="31" customFormat="1">
      <c r="A68" s="43" t="s">
        <v>42</v>
      </c>
      <c r="B68" s="44">
        <v>200</v>
      </c>
      <c r="C68" s="45">
        <v>0.13</v>
      </c>
      <c r="D68" s="45">
        <v>0.02</v>
      </c>
      <c r="E68" s="45">
        <v>15.2</v>
      </c>
      <c r="F68" s="45">
        <v>62</v>
      </c>
      <c r="G68" s="45">
        <v>0</v>
      </c>
      <c r="H68" s="45">
        <v>0</v>
      </c>
      <c r="I68" s="45">
        <v>2.83</v>
      </c>
      <c r="J68" s="45">
        <v>14.2</v>
      </c>
      <c r="K68" s="46" t="s">
        <v>43</v>
      </c>
    </row>
    <row r="69" spans="1:11" s="31" customFormat="1" ht="14.25" customHeight="1">
      <c r="A69" s="66" t="s">
        <v>28</v>
      </c>
      <c r="B69" s="64">
        <v>40</v>
      </c>
      <c r="C69" s="49">
        <v>3</v>
      </c>
      <c r="D69" s="49">
        <v>1.1599999999999999</v>
      </c>
      <c r="E69" s="49">
        <v>20.56</v>
      </c>
      <c r="F69" s="49">
        <v>104.8</v>
      </c>
      <c r="G69" s="50">
        <v>0.04</v>
      </c>
      <c r="H69" s="50">
        <v>0.01</v>
      </c>
      <c r="I69" s="50">
        <v>0</v>
      </c>
      <c r="J69" s="50">
        <v>7.6</v>
      </c>
      <c r="K69" s="65" t="s">
        <v>36</v>
      </c>
    </row>
    <row r="70" spans="1:11" s="31" customFormat="1">
      <c r="A70" s="51" t="s">
        <v>30</v>
      </c>
      <c r="B70" s="52">
        <f t="shared" ref="B70:J70" si="5">SUM(B65:B69)</f>
        <v>620</v>
      </c>
      <c r="C70" s="53">
        <f t="shared" si="5"/>
        <v>29.249999999999996</v>
      </c>
      <c r="D70" s="53">
        <f t="shared" si="5"/>
        <v>10.879999999999999</v>
      </c>
      <c r="E70" s="53">
        <f t="shared" si="5"/>
        <v>90.01</v>
      </c>
      <c r="F70" s="53">
        <f t="shared" si="5"/>
        <v>575.6</v>
      </c>
      <c r="G70" s="53">
        <f t="shared" si="5"/>
        <v>0.26999999999999996</v>
      </c>
      <c r="H70" s="53">
        <f t="shared" si="5"/>
        <v>0.17</v>
      </c>
      <c r="I70" s="53">
        <f t="shared" si="5"/>
        <v>28.450000000000003</v>
      </c>
      <c r="J70" s="53">
        <f t="shared" si="5"/>
        <v>112.14</v>
      </c>
      <c r="K70" s="56"/>
    </row>
    <row r="71" spans="1:11" s="31" customFormat="1">
      <c r="A71" s="73" t="s">
        <v>58</v>
      </c>
      <c r="B71" s="74">
        <f>SUM(B28,B37,B45,B54,B62,B70)/6</f>
        <v>599.16666666666663</v>
      </c>
      <c r="C71" s="55">
        <f t="shared" ref="C71:J71" si="6">(C28+C37+C45+C54+C62+C70)/6</f>
        <v>25.321666666666669</v>
      </c>
      <c r="D71" s="55">
        <f t="shared" si="6"/>
        <v>23.221666666666664</v>
      </c>
      <c r="E71" s="55">
        <f t="shared" si="6"/>
        <v>91.183333333333337</v>
      </c>
      <c r="F71" s="55">
        <f t="shared" si="6"/>
        <v>680.44833333333338</v>
      </c>
      <c r="G71" s="55">
        <f t="shared" si="6"/>
        <v>0.36349999999999999</v>
      </c>
      <c r="H71" s="55">
        <f t="shared" si="6"/>
        <v>0.23899999999999999</v>
      </c>
      <c r="I71" s="55">
        <f t="shared" si="6"/>
        <v>26.381666666666671</v>
      </c>
      <c r="J71" s="55">
        <f t="shared" si="6"/>
        <v>234.96333333333337</v>
      </c>
      <c r="K71" s="56"/>
    </row>
    <row r="72" spans="1:11" s="31" customFormat="1" ht="15" customHeight="1">
      <c r="A72" s="6" t="s">
        <v>59</v>
      </c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1:11" s="31" customFormat="1" ht="15" customHeight="1">
      <c r="A73" s="8" t="s">
        <v>19</v>
      </c>
      <c r="B73" s="8"/>
      <c r="C73" s="8"/>
      <c r="D73" s="8"/>
      <c r="E73" s="8"/>
      <c r="F73" s="8"/>
      <c r="G73" s="8"/>
      <c r="H73" s="8"/>
      <c r="I73" s="8"/>
      <c r="J73" s="8"/>
      <c r="K73" s="8"/>
    </row>
    <row r="74" spans="1:11" s="31" customFormat="1" ht="31.5" customHeight="1">
      <c r="A74" s="75"/>
      <c r="B74" s="34"/>
      <c r="C74" s="35"/>
      <c r="D74" s="35"/>
      <c r="E74" s="35"/>
      <c r="F74" s="35"/>
      <c r="G74" s="36"/>
      <c r="H74" s="36"/>
      <c r="I74" s="36"/>
      <c r="J74" s="36"/>
      <c r="K74" s="37"/>
    </row>
    <row r="75" spans="1:11" s="67" customFormat="1" ht="26.25" customHeight="1">
      <c r="A75" s="63" t="s">
        <v>22</v>
      </c>
      <c r="B75" s="64">
        <v>20</v>
      </c>
      <c r="C75" s="35">
        <v>5.37</v>
      </c>
      <c r="D75" s="35">
        <v>4.28</v>
      </c>
      <c r="E75" s="35">
        <v>0</v>
      </c>
      <c r="F75" s="35">
        <v>56.78</v>
      </c>
      <c r="G75" s="36">
        <v>0.32</v>
      </c>
      <c r="H75" s="36">
        <v>0.09</v>
      </c>
      <c r="I75" s="36">
        <v>3.8</v>
      </c>
      <c r="J75" s="36">
        <v>10.5</v>
      </c>
      <c r="K75" s="65" t="s">
        <v>23</v>
      </c>
    </row>
    <row r="76" spans="1:11" s="67" customFormat="1">
      <c r="A76" s="63" t="s">
        <v>60</v>
      </c>
      <c r="B76" s="64">
        <v>250</v>
      </c>
      <c r="C76" s="35">
        <v>7.1</v>
      </c>
      <c r="D76" s="35">
        <v>4.5999999999999996</v>
      </c>
      <c r="E76" s="35">
        <v>51.5</v>
      </c>
      <c r="F76" s="35">
        <v>277.3</v>
      </c>
      <c r="G76" s="36">
        <v>0.12</v>
      </c>
      <c r="H76" s="36">
        <v>0.11</v>
      </c>
      <c r="I76" s="36">
        <v>0.15</v>
      </c>
      <c r="J76" s="36">
        <v>156.19999999999999</v>
      </c>
      <c r="K76" s="76" t="s">
        <v>61</v>
      </c>
    </row>
    <row r="77" spans="1:11" s="67" customFormat="1">
      <c r="A77" s="38" t="s">
        <v>62</v>
      </c>
      <c r="B77" s="39">
        <v>40</v>
      </c>
      <c r="C77" s="41">
        <v>5.08</v>
      </c>
      <c r="D77" s="41">
        <v>4.5999999999999996</v>
      </c>
      <c r="E77" s="41">
        <v>0.28000000000000003</v>
      </c>
      <c r="F77" s="41">
        <v>63</v>
      </c>
      <c r="G77" s="42">
        <v>0.03</v>
      </c>
      <c r="H77" s="42">
        <v>0.03</v>
      </c>
      <c r="I77" s="42">
        <v>0</v>
      </c>
      <c r="J77" s="42">
        <v>22</v>
      </c>
      <c r="K77" s="76" t="s">
        <v>63</v>
      </c>
    </row>
    <row r="78" spans="1:11" s="67" customFormat="1">
      <c r="A78" s="38" t="s">
        <v>26</v>
      </c>
      <c r="B78" s="39">
        <v>200</v>
      </c>
      <c r="C78" s="42">
        <v>0.3</v>
      </c>
      <c r="D78" s="42">
        <v>0</v>
      </c>
      <c r="E78" s="42">
        <v>7.3</v>
      </c>
      <c r="F78" s="42">
        <v>35</v>
      </c>
      <c r="G78" s="42">
        <v>0</v>
      </c>
      <c r="H78" s="42">
        <v>0</v>
      </c>
      <c r="I78" s="42">
        <v>9.6</v>
      </c>
      <c r="J78" s="42">
        <v>8.3000000000000007</v>
      </c>
      <c r="K78" s="77" t="s">
        <v>64</v>
      </c>
    </row>
    <row r="79" spans="1:11" s="67" customFormat="1">
      <c r="A79" s="66" t="s">
        <v>28</v>
      </c>
      <c r="B79" s="64">
        <v>40</v>
      </c>
      <c r="C79" s="49">
        <v>3</v>
      </c>
      <c r="D79" s="49">
        <v>1.1599999999999999</v>
      </c>
      <c r="E79" s="49">
        <v>20.56</v>
      </c>
      <c r="F79" s="49">
        <v>104.8</v>
      </c>
      <c r="G79" s="50">
        <v>0.04</v>
      </c>
      <c r="H79" s="50">
        <v>0.01</v>
      </c>
      <c r="I79" s="50">
        <v>0</v>
      </c>
      <c r="J79" s="50">
        <v>7.6</v>
      </c>
      <c r="K79" s="65" t="s">
        <v>36</v>
      </c>
    </row>
    <row r="80" spans="1:11" s="31" customFormat="1">
      <c r="A80" s="51" t="s">
        <v>30</v>
      </c>
      <c r="B80" s="52">
        <f t="shared" ref="B80:J80" si="7">SUM(B74:B79)</f>
        <v>550</v>
      </c>
      <c r="C80" s="53">
        <f t="shared" si="7"/>
        <v>20.849999999999998</v>
      </c>
      <c r="D80" s="54">
        <f t="shared" si="7"/>
        <v>14.639999999999999</v>
      </c>
      <c r="E80" s="54">
        <f t="shared" si="7"/>
        <v>79.64</v>
      </c>
      <c r="F80" s="54">
        <f t="shared" si="7"/>
        <v>536.88</v>
      </c>
      <c r="G80" s="55">
        <f t="shared" si="7"/>
        <v>0.51</v>
      </c>
      <c r="H80" s="55">
        <f t="shared" si="7"/>
        <v>0.24000000000000002</v>
      </c>
      <c r="I80" s="55">
        <f t="shared" si="7"/>
        <v>13.549999999999999</v>
      </c>
      <c r="J80" s="55">
        <f t="shared" si="7"/>
        <v>204.6</v>
      </c>
      <c r="K80" s="56"/>
    </row>
    <row r="81" spans="1:11" s="31" customFormat="1" ht="15" customHeight="1">
      <c r="A81" s="9" t="s">
        <v>65</v>
      </c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s="31" customFormat="1" ht="15" customHeight="1">
      <c r="A82" s="8" t="s">
        <v>19</v>
      </c>
      <c r="B82" s="8"/>
      <c r="C82" s="8"/>
      <c r="D82" s="8"/>
      <c r="E82" s="8"/>
      <c r="F82" s="8"/>
      <c r="G82" s="8"/>
      <c r="H82" s="8"/>
      <c r="I82" s="8"/>
      <c r="J82" s="8"/>
      <c r="K82" s="8"/>
    </row>
    <row r="83" spans="1:11" s="31" customFormat="1">
      <c r="A83" s="63" t="s">
        <v>66</v>
      </c>
      <c r="B83" s="64">
        <v>200</v>
      </c>
      <c r="C83" s="35">
        <v>21</v>
      </c>
      <c r="D83" s="35">
        <v>18.27</v>
      </c>
      <c r="E83" s="35">
        <v>37.380000000000003</v>
      </c>
      <c r="F83" s="35">
        <v>401.62</v>
      </c>
      <c r="G83" s="36">
        <v>0.13</v>
      </c>
      <c r="H83" s="36">
        <v>0.34</v>
      </c>
      <c r="I83" s="36">
        <v>0.54</v>
      </c>
      <c r="J83" s="36">
        <v>224.07</v>
      </c>
      <c r="K83" s="65" t="s">
        <v>67</v>
      </c>
    </row>
    <row r="84" spans="1:11" s="67" customFormat="1" ht="21" customHeight="1">
      <c r="A84" s="66" t="s">
        <v>68</v>
      </c>
      <c r="B84" s="64">
        <v>200</v>
      </c>
      <c r="C84" s="36">
        <v>7.0000000000000007E-2</v>
      </c>
      <c r="D84" s="36">
        <v>0.02</v>
      </c>
      <c r="E84" s="36">
        <v>15</v>
      </c>
      <c r="F84" s="36">
        <v>60</v>
      </c>
      <c r="G84" s="36">
        <v>0.03</v>
      </c>
      <c r="H84" s="36">
        <v>0.01</v>
      </c>
      <c r="I84" s="36">
        <v>0</v>
      </c>
      <c r="J84" s="36">
        <v>11.1</v>
      </c>
      <c r="K84" s="65" t="s">
        <v>69</v>
      </c>
    </row>
    <row r="85" spans="1:11" s="31" customFormat="1" hidden="1">
      <c r="A85" s="43"/>
      <c r="B85" s="44"/>
      <c r="C85" s="45"/>
      <c r="D85" s="45"/>
      <c r="E85" s="45"/>
      <c r="F85" s="45"/>
      <c r="G85" s="45"/>
      <c r="H85" s="45"/>
      <c r="I85" s="45"/>
      <c r="J85" s="45"/>
      <c r="K85" s="46"/>
    </row>
    <row r="86" spans="1:11" s="31" customFormat="1">
      <c r="A86" s="38" t="s">
        <v>24</v>
      </c>
      <c r="B86" s="39">
        <v>100</v>
      </c>
      <c r="C86" s="42">
        <v>0.4</v>
      </c>
      <c r="D86" s="42">
        <v>0.4</v>
      </c>
      <c r="E86" s="42">
        <v>9.8000000000000007</v>
      </c>
      <c r="F86" s="42">
        <v>47</v>
      </c>
      <c r="G86" s="42">
        <v>0.03</v>
      </c>
      <c r="H86" s="42">
        <v>0.02</v>
      </c>
      <c r="I86" s="42">
        <v>10</v>
      </c>
      <c r="J86" s="42">
        <v>16</v>
      </c>
      <c r="K86" s="77" t="s">
        <v>25</v>
      </c>
    </row>
    <row r="87" spans="1:11" s="31" customFormat="1">
      <c r="A87" s="66" t="s">
        <v>28</v>
      </c>
      <c r="B87" s="64">
        <v>50</v>
      </c>
      <c r="C87" s="49">
        <v>3.75</v>
      </c>
      <c r="D87" s="49">
        <v>1.45</v>
      </c>
      <c r="E87" s="49">
        <v>25.7</v>
      </c>
      <c r="F87" s="49">
        <v>131</v>
      </c>
      <c r="G87" s="50">
        <v>0.05</v>
      </c>
      <c r="H87" s="50">
        <v>0.01</v>
      </c>
      <c r="I87" s="50">
        <v>0</v>
      </c>
      <c r="J87" s="50">
        <v>9.5</v>
      </c>
      <c r="K87" s="65" t="s">
        <v>36</v>
      </c>
    </row>
    <row r="88" spans="1:11" s="31" customFormat="1">
      <c r="A88" s="51" t="s">
        <v>30</v>
      </c>
      <c r="B88" s="52">
        <f t="shared" ref="B88:J88" si="8">SUM(B83:B87)</f>
        <v>550</v>
      </c>
      <c r="C88" s="53">
        <f t="shared" si="8"/>
        <v>25.22</v>
      </c>
      <c r="D88" s="53">
        <f t="shared" si="8"/>
        <v>20.139999999999997</v>
      </c>
      <c r="E88" s="53">
        <f t="shared" si="8"/>
        <v>87.88000000000001</v>
      </c>
      <c r="F88" s="53">
        <f t="shared" si="8"/>
        <v>639.62</v>
      </c>
      <c r="G88" s="55">
        <f t="shared" si="8"/>
        <v>0.24</v>
      </c>
      <c r="H88" s="55">
        <f t="shared" si="8"/>
        <v>0.38000000000000006</v>
      </c>
      <c r="I88" s="55">
        <f t="shared" si="8"/>
        <v>10.54</v>
      </c>
      <c r="J88" s="55">
        <f t="shared" si="8"/>
        <v>260.66999999999996</v>
      </c>
      <c r="K88" s="56"/>
    </row>
    <row r="89" spans="1:11" s="31" customFormat="1" ht="15" customHeight="1">
      <c r="A89" s="9" t="s">
        <v>70</v>
      </c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s="31" customFormat="1" ht="15" customHeight="1">
      <c r="A90" s="7" t="s">
        <v>19</v>
      </c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s="67" customFormat="1">
      <c r="A91" s="33" t="s">
        <v>32</v>
      </c>
      <c r="B91" s="64">
        <v>100</v>
      </c>
      <c r="C91" s="36">
        <v>1.1599999999999999</v>
      </c>
      <c r="D91" s="36">
        <v>0.16</v>
      </c>
      <c r="E91" s="36">
        <v>3.83</v>
      </c>
      <c r="F91" s="36">
        <v>21.3</v>
      </c>
      <c r="G91" s="36">
        <v>0.06</v>
      </c>
      <c r="H91" s="36">
        <v>0.04</v>
      </c>
      <c r="I91" s="36">
        <v>25</v>
      </c>
      <c r="J91" s="36">
        <v>14</v>
      </c>
      <c r="K91" s="60"/>
    </row>
    <row r="92" spans="1:11" s="67" customFormat="1">
      <c r="A92" s="63" t="s">
        <v>71</v>
      </c>
      <c r="B92" s="64">
        <v>100</v>
      </c>
      <c r="C92" s="36">
        <v>15.2</v>
      </c>
      <c r="D92" s="36">
        <v>22.15</v>
      </c>
      <c r="E92" s="36">
        <v>15.27</v>
      </c>
      <c r="F92" s="36">
        <v>322</v>
      </c>
      <c r="G92" s="36">
        <v>0.01</v>
      </c>
      <c r="H92" s="36">
        <v>7.0000000000000007E-2</v>
      </c>
      <c r="I92" s="36">
        <v>1.04</v>
      </c>
      <c r="J92" s="36">
        <v>53.14</v>
      </c>
      <c r="K92" s="65" t="s">
        <v>72</v>
      </c>
    </row>
    <row r="93" spans="1:11" s="31" customFormat="1">
      <c r="A93" s="66" t="s">
        <v>73</v>
      </c>
      <c r="B93" s="64">
        <v>180</v>
      </c>
      <c r="C93" s="35">
        <v>10.32</v>
      </c>
      <c r="D93" s="35">
        <v>7.3</v>
      </c>
      <c r="E93" s="35">
        <v>46.36</v>
      </c>
      <c r="F93" s="35">
        <v>292.5</v>
      </c>
      <c r="G93" s="36">
        <v>0.25</v>
      </c>
      <c r="H93" s="36">
        <v>0.13</v>
      </c>
      <c r="I93" s="36">
        <v>0</v>
      </c>
      <c r="J93" s="36">
        <v>17.78</v>
      </c>
      <c r="K93" s="40" t="s">
        <v>41</v>
      </c>
    </row>
    <row r="94" spans="1:11" s="67" customFormat="1">
      <c r="A94" s="38" t="s">
        <v>74</v>
      </c>
      <c r="B94" s="39">
        <v>200</v>
      </c>
      <c r="C94" s="42">
        <v>3.16</v>
      </c>
      <c r="D94" s="42">
        <v>2.68</v>
      </c>
      <c r="E94" s="42">
        <v>15.95</v>
      </c>
      <c r="F94" s="42">
        <v>100.6</v>
      </c>
      <c r="G94" s="42">
        <v>0.04</v>
      </c>
      <c r="H94" s="42">
        <v>0</v>
      </c>
      <c r="I94" s="42">
        <v>1.3</v>
      </c>
      <c r="J94" s="42">
        <v>125.78</v>
      </c>
      <c r="K94" s="77" t="s">
        <v>75</v>
      </c>
    </row>
    <row r="95" spans="1:11" s="67" customFormat="1">
      <c r="A95" s="66" t="s">
        <v>28</v>
      </c>
      <c r="B95" s="64">
        <v>40</v>
      </c>
      <c r="C95" s="49">
        <v>3</v>
      </c>
      <c r="D95" s="49">
        <v>1.1599999999999999</v>
      </c>
      <c r="E95" s="49">
        <v>20.56</v>
      </c>
      <c r="F95" s="49">
        <v>104.8</v>
      </c>
      <c r="G95" s="50">
        <v>0.04</v>
      </c>
      <c r="H95" s="50">
        <v>0.01</v>
      </c>
      <c r="I95" s="50">
        <v>0</v>
      </c>
      <c r="J95" s="50">
        <v>7.6</v>
      </c>
      <c r="K95" s="65" t="s">
        <v>36</v>
      </c>
    </row>
    <row r="96" spans="1:11" s="31" customFormat="1">
      <c r="A96" s="51" t="s">
        <v>30</v>
      </c>
      <c r="B96" s="52">
        <f t="shared" ref="B96:J96" si="9">SUM(B91:B95)</f>
        <v>620</v>
      </c>
      <c r="C96" s="53">
        <f t="shared" si="9"/>
        <v>32.840000000000003</v>
      </c>
      <c r="D96" s="53">
        <f t="shared" si="9"/>
        <v>33.449999999999996</v>
      </c>
      <c r="E96" s="53">
        <f t="shared" si="9"/>
        <v>101.97000000000001</v>
      </c>
      <c r="F96" s="53">
        <f t="shared" si="9"/>
        <v>841.19999999999993</v>
      </c>
      <c r="G96" s="55">
        <f t="shared" si="9"/>
        <v>0.39999999999999997</v>
      </c>
      <c r="H96" s="55">
        <f t="shared" si="9"/>
        <v>0.25</v>
      </c>
      <c r="I96" s="55">
        <f t="shared" si="9"/>
        <v>27.34</v>
      </c>
      <c r="J96" s="55">
        <f t="shared" si="9"/>
        <v>218.29999999999998</v>
      </c>
      <c r="K96" s="56"/>
    </row>
    <row r="97" spans="1:11" s="31" customFormat="1" ht="15" customHeight="1">
      <c r="A97" s="9" t="s">
        <v>76</v>
      </c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s="31" customFormat="1" ht="15" customHeight="1">
      <c r="A98" s="7" t="s">
        <v>19</v>
      </c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s="31" customFormat="1" ht="21.75" customHeight="1">
      <c r="A99" s="78" t="s">
        <v>32</v>
      </c>
      <c r="B99" s="64">
        <v>100</v>
      </c>
      <c r="C99" s="36">
        <v>1.1599999999999999</v>
      </c>
      <c r="D99" s="36">
        <v>0.16</v>
      </c>
      <c r="E99" s="36">
        <v>3.83</v>
      </c>
      <c r="F99" s="36">
        <v>21.3</v>
      </c>
      <c r="G99" s="36">
        <v>0.06</v>
      </c>
      <c r="H99" s="36">
        <v>0.04</v>
      </c>
      <c r="I99" s="36">
        <v>25</v>
      </c>
      <c r="J99" s="36">
        <v>14</v>
      </c>
      <c r="K99" s="65"/>
    </row>
    <row r="100" spans="1:11" s="67" customFormat="1">
      <c r="A100" s="63" t="s">
        <v>77</v>
      </c>
      <c r="B100" s="64">
        <v>100</v>
      </c>
      <c r="C100" s="36">
        <v>7.39</v>
      </c>
      <c r="D100" s="36">
        <v>8.19</v>
      </c>
      <c r="E100" s="36">
        <v>9.74</v>
      </c>
      <c r="F100" s="36">
        <v>134</v>
      </c>
      <c r="G100" s="36">
        <v>0.05</v>
      </c>
      <c r="H100" s="36">
        <v>7.0000000000000007E-2</v>
      </c>
      <c r="I100" s="36">
        <v>0.71</v>
      </c>
      <c r="J100" s="36">
        <v>36.58</v>
      </c>
      <c r="K100" s="65" t="s">
        <v>78</v>
      </c>
    </row>
    <row r="101" spans="1:11" s="67" customFormat="1">
      <c r="A101" s="63" t="s">
        <v>79</v>
      </c>
      <c r="B101" s="64">
        <v>180</v>
      </c>
      <c r="C101" s="36">
        <v>6.6</v>
      </c>
      <c r="D101" s="36">
        <v>5.4</v>
      </c>
      <c r="E101" s="36">
        <v>31.7</v>
      </c>
      <c r="F101" s="36">
        <v>202.14</v>
      </c>
      <c r="G101" s="36">
        <v>7.0000000000000007E-2</v>
      </c>
      <c r="H101" s="36">
        <v>0.03</v>
      </c>
      <c r="I101" s="36">
        <v>0</v>
      </c>
      <c r="J101" s="36">
        <v>5.8</v>
      </c>
      <c r="K101" s="65" t="s">
        <v>80</v>
      </c>
    </row>
    <row r="102" spans="1:11" s="31" customFormat="1">
      <c r="A102" s="43" t="s">
        <v>68</v>
      </c>
      <c r="B102" s="44">
        <v>200</v>
      </c>
      <c r="C102" s="50">
        <v>7.0000000000000007E-2</v>
      </c>
      <c r="D102" s="50">
        <v>0.02</v>
      </c>
      <c r="E102" s="50">
        <v>15</v>
      </c>
      <c r="F102" s="50">
        <v>60</v>
      </c>
      <c r="G102" s="50">
        <v>0.03</v>
      </c>
      <c r="H102" s="50">
        <v>0.01</v>
      </c>
      <c r="I102" s="50">
        <v>0</v>
      </c>
      <c r="J102" s="50">
        <v>11.1</v>
      </c>
      <c r="K102" s="71" t="s">
        <v>69</v>
      </c>
    </row>
    <row r="103" spans="1:11" s="31" customFormat="1">
      <c r="A103" s="66" t="s">
        <v>28</v>
      </c>
      <c r="B103" s="64">
        <v>40</v>
      </c>
      <c r="C103" s="49">
        <v>3</v>
      </c>
      <c r="D103" s="49">
        <v>1.1599999999999999</v>
      </c>
      <c r="E103" s="49">
        <v>20.56</v>
      </c>
      <c r="F103" s="49">
        <v>104.8</v>
      </c>
      <c r="G103" s="50">
        <v>0.04</v>
      </c>
      <c r="H103" s="50">
        <v>0.01</v>
      </c>
      <c r="I103" s="50">
        <v>0</v>
      </c>
      <c r="J103" s="50">
        <v>7.6</v>
      </c>
      <c r="K103" s="65" t="s">
        <v>36</v>
      </c>
    </row>
    <row r="104" spans="1:11" s="31" customFormat="1">
      <c r="A104" s="51" t="s">
        <v>30</v>
      </c>
      <c r="B104" s="52">
        <f t="shared" ref="B104:J104" si="10">B99+B100+B101+B102+B103</f>
        <v>620</v>
      </c>
      <c r="C104" s="79">
        <f t="shared" si="10"/>
        <v>18.22</v>
      </c>
      <c r="D104" s="79">
        <f t="shared" si="10"/>
        <v>14.93</v>
      </c>
      <c r="E104" s="79">
        <f t="shared" si="10"/>
        <v>80.83</v>
      </c>
      <c r="F104" s="79">
        <f t="shared" si="10"/>
        <v>522.24</v>
      </c>
      <c r="G104" s="79">
        <f t="shared" si="10"/>
        <v>0.25</v>
      </c>
      <c r="H104" s="79">
        <f t="shared" si="10"/>
        <v>0.16000000000000003</v>
      </c>
      <c r="I104" s="79">
        <f t="shared" si="10"/>
        <v>25.71</v>
      </c>
      <c r="J104" s="79">
        <f t="shared" si="10"/>
        <v>75.079999999999984</v>
      </c>
      <c r="K104" s="56"/>
    </row>
    <row r="105" spans="1:11" s="31" customFormat="1" ht="15" customHeight="1">
      <c r="A105" s="9" t="s">
        <v>81</v>
      </c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s="31" customFormat="1" ht="15" customHeight="1">
      <c r="A106" s="8" t="s">
        <v>19</v>
      </c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spans="1:11" s="67" customFormat="1">
      <c r="A107" s="78" t="s">
        <v>32</v>
      </c>
      <c r="B107" s="64">
        <v>100</v>
      </c>
      <c r="C107" s="36">
        <v>1.1599999999999999</v>
      </c>
      <c r="D107" s="36">
        <v>0.16</v>
      </c>
      <c r="E107" s="36">
        <v>3.83</v>
      </c>
      <c r="F107" s="36">
        <v>21.3</v>
      </c>
      <c r="G107" s="36">
        <v>0.06</v>
      </c>
      <c r="H107" s="36">
        <v>0.04</v>
      </c>
      <c r="I107" s="36">
        <v>25</v>
      </c>
      <c r="J107" s="36">
        <v>14</v>
      </c>
      <c r="K107" s="65"/>
    </row>
    <row r="108" spans="1:11" s="67" customFormat="1">
      <c r="A108" s="80" t="s">
        <v>82</v>
      </c>
      <c r="B108" s="64">
        <v>100</v>
      </c>
      <c r="C108" s="42">
        <v>14.1</v>
      </c>
      <c r="D108" s="42">
        <v>5.66</v>
      </c>
      <c r="E108" s="42">
        <v>4.3</v>
      </c>
      <c r="F108" s="42">
        <v>126.4</v>
      </c>
      <c r="G108" s="42">
        <v>0.03</v>
      </c>
      <c r="H108" s="42">
        <v>0.04</v>
      </c>
      <c r="I108" s="42">
        <v>1.22</v>
      </c>
      <c r="J108" s="42">
        <v>23</v>
      </c>
      <c r="K108" s="76" t="s">
        <v>83</v>
      </c>
    </row>
    <row r="109" spans="1:11" s="31" customFormat="1">
      <c r="A109" s="63" t="s">
        <v>84</v>
      </c>
      <c r="B109" s="64">
        <v>180</v>
      </c>
      <c r="C109" s="36">
        <v>7.58</v>
      </c>
      <c r="D109" s="36">
        <v>5.4</v>
      </c>
      <c r="E109" s="36">
        <v>46.62</v>
      </c>
      <c r="F109" s="36">
        <v>265.5</v>
      </c>
      <c r="G109" s="36">
        <v>0.14000000000000001</v>
      </c>
      <c r="H109" s="36">
        <v>0.06</v>
      </c>
      <c r="I109" s="36">
        <v>0</v>
      </c>
      <c r="J109" s="36">
        <v>28.86</v>
      </c>
      <c r="K109" s="65" t="s">
        <v>41</v>
      </c>
    </row>
    <row r="110" spans="1:11" s="31" customFormat="1">
      <c r="A110" s="43" t="s">
        <v>42</v>
      </c>
      <c r="B110" s="44">
        <v>200</v>
      </c>
      <c r="C110" s="50">
        <v>0.13</v>
      </c>
      <c r="D110" s="50">
        <v>0.02</v>
      </c>
      <c r="E110" s="50">
        <v>15.2</v>
      </c>
      <c r="F110" s="50">
        <v>62</v>
      </c>
      <c r="G110" s="50">
        <v>0</v>
      </c>
      <c r="H110" s="50">
        <v>0</v>
      </c>
      <c r="I110" s="50">
        <v>2.83</v>
      </c>
      <c r="J110" s="50">
        <v>14.2</v>
      </c>
      <c r="K110" s="71" t="s">
        <v>43</v>
      </c>
    </row>
    <row r="111" spans="1:11" s="31" customFormat="1">
      <c r="A111" s="66" t="s">
        <v>28</v>
      </c>
      <c r="B111" s="64">
        <v>40</v>
      </c>
      <c r="C111" s="49">
        <v>3</v>
      </c>
      <c r="D111" s="49">
        <v>1.1599999999999999</v>
      </c>
      <c r="E111" s="49">
        <v>20.56</v>
      </c>
      <c r="F111" s="49">
        <v>104.8</v>
      </c>
      <c r="G111" s="50">
        <v>0.04</v>
      </c>
      <c r="H111" s="50">
        <v>0.01</v>
      </c>
      <c r="I111" s="50">
        <v>0</v>
      </c>
      <c r="J111" s="50">
        <v>7.6</v>
      </c>
      <c r="K111" s="65" t="s">
        <v>36</v>
      </c>
    </row>
    <row r="112" spans="1:11" s="31" customFormat="1">
      <c r="A112" s="51" t="s">
        <v>30</v>
      </c>
      <c r="B112" s="52">
        <f t="shared" ref="B112:J112" si="11">SUM(B107:B111)</f>
        <v>620</v>
      </c>
      <c r="C112" s="79">
        <f t="shared" si="11"/>
        <v>25.97</v>
      </c>
      <c r="D112" s="79">
        <f t="shared" si="11"/>
        <v>12.4</v>
      </c>
      <c r="E112" s="79">
        <f t="shared" si="11"/>
        <v>90.51</v>
      </c>
      <c r="F112" s="79">
        <f t="shared" si="11"/>
        <v>580</v>
      </c>
      <c r="G112" s="79">
        <f t="shared" si="11"/>
        <v>0.27</v>
      </c>
      <c r="H112" s="79">
        <f t="shared" si="11"/>
        <v>0.15000000000000002</v>
      </c>
      <c r="I112" s="79">
        <f t="shared" si="11"/>
        <v>29.049999999999997</v>
      </c>
      <c r="J112" s="79">
        <f t="shared" si="11"/>
        <v>87.66</v>
      </c>
      <c r="K112" s="56"/>
    </row>
    <row r="113" spans="1:11" s="31" customFormat="1" ht="15" customHeight="1">
      <c r="A113" s="9" t="s">
        <v>85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s="31" customFormat="1" ht="1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s="31" customFormat="1">
      <c r="A115" s="63" t="s">
        <v>32</v>
      </c>
      <c r="B115" s="64">
        <v>100</v>
      </c>
      <c r="C115" s="36">
        <v>1.1599999999999999</v>
      </c>
      <c r="D115" s="36">
        <v>1.1599999999999999</v>
      </c>
      <c r="E115" s="36">
        <v>3.83</v>
      </c>
      <c r="F115" s="36">
        <v>21.3</v>
      </c>
      <c r="G115" s="36">
        <v>0.06</v>
      </c>
      <c r="H115" s="36">
        <v>0.04</v>
      </c>
      <c r="I115" s="36">
        <v>25</v>
      </c>
      <c r="J115" s="36">
        <v>14</v>
      </c>
      <c r="K115" s="65"/>
    </row>
    <row r="116" spans="1:11" s="31" customFormat="1">
      <c r="A116" s="63" t="s">
        <v>86</v>
      </c>
      <c r="B116" s="64">
        <v>100</v>
      </c>
      <c r="C116" s="42">
        <v>20.2</v>
      </c>
      <c r="D116" s="42">
        <v>4.0999999999999996</v>
      </c>
      <c r="E116" s="42">
        <v>2.89</v>
      </c>
      <c r="F116" s="42">
        <v>289</v>
      </c>
      <c r="G116" s="42">
        <v>0.31</v>
      </c>
      <c r="H116" s="42">
        <v>0.08</v>
      </c>
      <c r="I116" s="42">
        <v>0.92</v>
      </c>
      <c r="J116" s="42">
        <v>13.91</v>
      </c>
      <c r="K116" s="65" t="s">
        <v>87</v>
      </c>
    </row>
    <row r="117" spans="1:11" s="31" customFormat="1">
      <c r="A117" s="66" t="s">
        <v>88</v>
      </c>
      <c r="B117" s="64">
        <v>180</v>
      </c>
      <c r="C117" s="35">
        <v>7.58</v>
      </c>
      <c r="D117" s="35">
        <v>5.4</v>
      </c>
      <c r="E117" s="35">
        <v>46.62</v>
      </c>
      <c r="F117" s="35">
        <v>265.5</v>
      </c>
      <c r="G117" s="42">
        <v>1.06</v>
      </c>
      <c r="H117" s="36">
        <v>0.01</v>
      </c>
      <c r="I117" s="36">
        <v>0.02</v>
      </c>
      <c r="J117" s="36">
        <v>28.86</v>
      </c>
      <c r="K117" s="76" t="s">
        <v>41</v>
      </c>
    </row>
    <row r="118" spans="1:11" s="31" customFormat="1">
      <c r="A118" s="38" t="s">
        <v>68</v>
      </c>
      <c r="B118" s="69">
        <v>200</v>
      </c>
      <c r="C118" s="41">
        <v>7.0000000000000007E-2</v>
      </c>
      <c r="D118" s="41">
        <v>0.02</v>
      </c>
      <c r="E118" s="41">
        <v>15</v>
      </c>
      <c r="F118" s="41">
        <v>60</v>
      </c>
      <c r="G118" s="42">
        <v>2.06</v>
      </c>
      <c r="H118" s="42">
        <v>0</v>
      </c>
      <c r="I118" s="42">
        <v>0.03</v>
      </c>
      <c r="J118" s="42">
        <v>11.1</v>
      </c>
      <c r="K118" s="65" t="s">
        <v>69</v>
      </c>
    </row>
    <row r="119" spans="1:11" s="31" customFormat="1">
      <c r="A119" s="66" t="s">
        <v>28</v>
      </c>
      <c r="B119" s="64">
        <v>40</v>
      </c>
      <c r="C119" s="49">
        <v>3</v>
      </c>
      <c r="D119" s="49">
        <v>1.1599999999999999</v>
      </c>
      <c r="E119" s="49">
        <v>20.56</v>
      </c>
      <c r="F119" s="49">
        <v>104.8</v>
      </c>
      <c r="G119" s="42">
        <v>3.06</v>
      </c>
      <c r="H119" s="50">
        <v>0.01</v>
      </c>
      <c r="I119" s="50">
        <v>0</v>
      </c>
      <c r="J119" s="50">
        <v>7.6</v>
      </c>
      <c r="K119" s="65" t="s">
        <v>36</v>
      </c>
    </row>
    <row r="120" spans="1:11">
      <c r="A120" s="51" t="s">
        <v>30</v>
      </c>
      <c r="B120" s="52">
        <f>SUM(B115:B119)</f>
        <v>620</v>
      </c>
      <c r="C120" s="53">
        <f>SUM(C115:C119)</f>
        <v>32.01</v>
      </c>
      <c r="D120" s="53">
        <f>SUM(D115:D119)</f>
        <v>11.84</v>
      </c>
      <c r="E120" s="53">
        <f>SUM(E115:E119)</f>
        <v>88.9</v>
      </c>
      <c r="F120" s="53">
        <f>SUM(F115:F119)</f>
        <v>740.59999999999991</v>
      </c>
      <c r="G120" s="42">
        <v>4.0599999999999996</v>
      </c>
      <c r="H120" s="53">
        <f>SUM(H115:H119)</f>
        <v>0.14000000000000001</v>
      </c>
      <c r="I120" s="53">
        <f>SUM(I115:I119)</f>
        <v>25.970000000000002</v>
      </c>
      <c r="J120" s="53">
        <f>SUM(J115:J119)</f>
        <v>75.469999999999985</v>
      </c>
      <c r="K120" s="56"/>
    </row>
    <row r="121" spans="1:11" ht="33" customHeight="1">
      <c r="A121" s="73" t="s">
        <v>58</v>
      </c>
      <c r="B121" s="74">
        <f>SUM(B80,B88,B96,B104,B112,B120)/6</f>
        <v>596.66666666666663</v>
      </c>
      <c r="C121" s="55">
        <f>SUM(C80,C88,C96,C104,C112,C120)/6</f>
        <v>25.851666666666663</v>
      </c>
      <c r="D121" s="55">
        <f>SUM(D80,D88,D96,D104,D112,D120)/6</f>
        <v>17.900000000000002</v>
      </c>
      <c r="E121" s="55">
        <f>SUM(E80,E88,E96,E104,E112,E120)/6</f>
        <v>88.288333333333341</v>
      </c>
      <c r="F121" s="55">
        <f>SUM(F80,F88,F96,F104,F112,F120)/6</f>
        <v>643.42333333333329</v>
      </c>
      <c r="G121" s="42">
        <v>5.0599999999999996</v>
      </c>
      <c r="H121" s="55">
        <f>SUM(H80,H88,H96,H104,H112,H120)/6</f>
        <v>0.22000000000000006</v>
      </c>
      <c r="I121" s="55">
        <f>SUM(I80,I88,I96,I104,I112,I120)/6</f>
        <v>22.026666666666667</v>
      </c>
      <c r="J121" s="55">
        <f>SUM(J80,J88,J96,J104,J112,J120)/6</f>
        <v>153.62999999999997</v>
      </c>
      <c r="K121" s="56"/>
    </row>
    <row r="122" spans="1:11" ht="15" customHeight="1">
      <c r="A122" s="5" t="s">
        <v>89</v>
      </c>
      <c r="B122" s="5"/>
      <c r="C122" s="81">
        <f>C28+C37+C45+C54+C62+C70+C80+C88+C96+C104+C112+C120</f>
        <v>307.03999999999996</v>
      </c>
      <c r="D122" s="81">
        <f>D28+D37+D45+D54+D62+D70+D80+D88+D96+D104+D112+D120</f>
        <v>246.72999999999996</v>
      </c>
      <c r="E122" s="81">
        <f>E28+E37+E45+E54+E62+E70+E80+E88+E96+E104+E112+E120</f>
        <v>1076.8300000000002</v>
      </c>
      <c r="F122" s="81">
        <v>7535.8</v>
      </c>
      <c r="G122" s="42">
        <v>6.06</v>
      </c>
      <c r="H122" s="81">
        <f>H28+H37+H45+H54+H62+H70+H80+H88+H96+H104+H112+H120</f>
        <v>2.754</v>
      </c>
      <c r="I122" s="81">
        <f>I28+I37+I45+I54+I62+I70+I80+I88+I96+I104+I112+I120</f>
        <v>290.45000000000005</v>
      </c>
      <c r="J122" s="81">
        <f>J28+J37+J45+J54+J62+J70+J80+J88+J96+J104+J112+J120</f>
        <v>2331.56</v>
      </c>
      <c r="K122" s="32"/>
    </row>
    <row r="123" spans="1:11" ht="15" customHeight="1">
      <c r="A123" s="4" t="s">
        <v>90</v>
      </c>
      <c r="B123" s="4"/>
      <c r="C123" s="82">
        <f>C122/12</f>
        <v>25.586666666666662</v>
      </c>
      <c r="D123" s="82">
        <f>D122/12</f>
        <v>20.560833333333331</v>
      </c>
      <c r="E123" s="82">
        <f>E122/12</f>
        <v>89.735833333333346</v>
      </c>
      <c r="F123" s="82">
        <f>F122/12</f>
        <v>627.98333333333335</v>
      </c>
      <c r="G123" s="42">
        <v>7.06</v>
      </c>
      <c r="H123" s="82">
        <f>H122/12</f>
        <v>0.22950000000000001</v>
      </c>
      <c r="I123" s="82">
        <f>I122/12</f>
        <v>24.204166666666669</v>
      </c>
      <c r="J123" s="82">
        <f>J122/12</f>
        <v>194.29666666666665</v>
      </c>
      <c r="K123" s="32"/>
    </row>
    <row r="124" spans="1:11" ht="15" customHeight="1">
      <c r="A124" s="3" t="s">
        <v>91</v>
      </c>
      <c r="B124" s="3"/>
      <c r="C124" s="83">
        <f>C123/C126</f>
        <v>0.28429629629629627</v>
      </c>
      <c r="D124" s="83">
        <f>D123/D126</f>
        <v>0.22348731884057968</v>
      </c>
      <c r="E124" s="83">
        <f>E123/E126</f>
        <v>0.23429721496953876</v>
      </c>
      <c r="F124" s="83">
        <f>F123/F126</f>
        <v>0.23147192529794816</v>
      </c>
      <c r="G124" s="42">
        <v>8.06</v>
      </c>
      <c r="H124" s="83">
        <f>H123/H126</f>
        <v>0.1434375</v>
      </c>
      <c r="I124" s="83">
        <f>I123/I126</f>
        <v>0.34577380952380954</v>
      </c>
      <c r="J124" s="83">
        <f>J123/J126</f>
        <v>0.16191388888888888</v>
      </c>
      <c r="K124" s="32"/>
    </row>
    <row r="125" spans="1:11">
      <c r="A125" s="84"/>
      <c r="B125" s="85"/>
      <c r="C125" s="83"/>
      <c r="D125" s="83"/>
      <c r="E125" s="83"/>
      <c r="F125" s="83"/>
      <c r="G125" s="83"/>
      <c r="H125" s="83"/>
      <c r="I125" s="83"/>
      <c r="J125" s="83"/>
      <c r="K125" s="32"/>
    </row>
    <row r="126" spans="1:11" s="89" customFormat="1" ht="45.75" customHeight="1">
      <c r="A126" s="2" t="s">
        <v>92</v>
      </c>
      <c r="B126" s="2"/>
      <c r="C126" s="86">
        <v>90</v>
      </c>
      <c r="D126" s="86">
        <v>92</v>
      </c>
      <c r="E126" s="86">
        <v>383</v>
      </c>
      <c r="F126" s="87">
        <v>2713</v>
      </c>
      <c r="G126" s="87">
        <v>1.4</v>
      </c>
      <c r="H126" s="87">
        <v>1.6</v>
      </c>
      <c r="I126" s="87">
        <v>70</v>
      </c>
      <c r="J126" s="87">
        <v>1200</v>
      </c>
      <c r="K126" s="88"/>
    </row>
    <row r="127" spans="1:11" ht="15" customHeight="1">
      <c r="A127" s="1" t="s">
        <v>93</v>
      </c>
      <c r="B127" s="1"/>
      <c r="C127" s="90"/>
      <c r="D127" s="90"/>
      <c r="E127" s="91" t="s">
        <v>94</v>
      </c>
      <c r="F127" s="92"/>
      <c r="G127" s="92"/>
      <c r="H127" s="92"/>
      <c r="I127" s="92"/>
      <c r="J127" s="92"/>
      <c r="K127" s="32"/>
    </row>
    <row r="128" spans="1:11">
      <c r="A128" s="1"/>
      <c r="B128" s="1"/>
      <c r="C128" s="93" t="s">
        <v>19</v>
      </c>
      <c r="D128" s="93">
        <f>F123/F126</f>
        <v>0.23147192529794816</v>
      </c>
      <c r="E128" s="93" t="s">
        <v>95</v>
      </c>
      <c r="F128" s="92"/>
      <c r="G128" s="92"/>
      <c r="H128" s="92"/>
      <c r="I128" s="92"/>
      <c r="J128" s="92"/>
      <c r="K128" s="32"/>
    </row>
    <row r="129" spans="1:11">
      <c r="A129" s="17"/>
      <c r="B129" s="17"/>
      <c r="K129" s="32"/>
    </row>
  </sheetData>
  <mergeCells count="37">
    <mergeCell ref="A123:B123"/>
    <mergeCell ref="A124:B124"/>
    <mergeCell ref="A126:B126"/>
    <mergeCell ref="A127:B128"/>
    <mergeCell ref="A105:K105"/>
    <mergeCell ref="A106:K106"/>
    <mergeCell ref="A113:K113"/>
    <mergeCell ref="A114:K114"/>
    <mergeCell ref="A122:B122"/>
    <mergeCell ref="A82:K82"/>
    <mergeCell ref="A89:K89"/>
    <mergeCell ref="A90:K90"/>
    <mergeCell ref="A97:K97"/>
    <mergeCell ref="A98:K98"/>
    <mergeCell ref="A63:K63"/>
    <mergeCell ref="A64:K64"/>
    <mergeCell ref="A72:K72"/>
    <mergeCell ref="A73:K73"/>
    <mergeCell ref="A81:K81"/>
    <mergeCell ref="A39:K39"/>
    <mergeCell ref="A46:K46"/>
    <mergeCell ref="A47:K47"/>
    <mergeCell ref="A55:K55"/>
    <mergeCell ref="A56:K56"/>
    <mergeCell ref="A20:K20"/>
    <mergeCell ref="A21:K21"/>
    <mergeCell ref="A29:K29"/>
    <mergeCell ref="A30:K30"/>
    <mergeCell ref="A38:K38"/>
    <mergeCell ref="C7:F7"/>
    <mergeCell ref="A9:K11"/>
    <mergeCell ref="A18:A19"/>
    <mergeCell ref="B18:B19"/>
    <mergeCell ref="C18:E18"/>
    <mergeCell ref="F18:F19"/>
    <mergeCell ref="G18:I18"/>
    <mergeCell ref="K18:K19"/>
  </mergeCells>
  <pageMargins left="0.23611111111111099" right="0.23611111111111099" top="0.74791666666666701" bottom="0.74791666666666701" header="0.511811023622047" footer="0.511811023622047"/>
  <pageSetup paperSize="9" scale="9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614</TotalTime>
  <Application>LibreOffice/26.2.3.2$Windows_X86_64 LibreOffice_project/70e089b17412e4cb7773e41413306b17a2328c34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MacBook Pro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Туганов Виктор Анатольевич</dc:creator>
  <cp:lastModifiedBy>Леново</cp:lastModifiedBy>
  <cp:revision>53</cp:revision>
  <cp:lastPrinted>2026-07-07T10:55:12Z</cp:lastPrinted>
  <dcterms:created xsi:type="dcterms:W3CDTF">2020-09-15T06:15:04Z</dcterms:created>
  <dcterms:modified xsi:type="dcterms:W3CDTF">2026-09-23T11:05:41Z</dcterms:modified>
  <dc:language>ru-RU</dc:language>
</cp:coreProperties>
</file>